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F:\LV_2020\BST3_2020\DB09\XLS\"/>
    </mc:Choice>
  </mc:AlternateContent>
  <bookViews>
    <workbookView xWindow="0" yWindow="0" windowWidth="20490" windowHeight="7770" tabRatio="343" activeTab="4"/>
  </bookViews>
  <sheets>
    <sheet name="Eingabedaten" sheetId="1" r:id="rId1"/>
    <sheet name="S1" sheetId="2" r:id="rId2"/>
    <sheet name="S2" sheetId="3" r:id="rId3"/>
    <sheet name="S3" sheetId="4" r:id="rId4"/>
    <sheet name="GS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4" l="1"/>
  <c r="G11" i="4" s="1"/>
  <c r="C2" i="3"/>
  <c r="C10" i="3" s="1"/>
  <c r="C6" i="4" l="1"/>
  <c r="C8" i="4"/>
  <c r="C10" i="4"/>
  <c r="G6" i="3"/>
  <c r="G10" i="3"/>
  <c r="G6" i="4"/>
  <c r="G8" i="4"/>
  <c r="G10" i="4"/>
  <c r="C7" i="3"/>
  <c r="C11" i="3"/>
  <c r="C12" i="3" s="1"/>
  <c r="C25" i="3" s="1"/>
  <c r="C7" i="4"/>
  <c r="C9" i="4"/>
  <c r="C11" i="4"/>
  <c r="C12" i="4" s="1"/>
  <c r="C9" i="3"/>
  <c r="G8" i="3"/>
  <c r="G7" i="4"/>
  <c r="G9" i="4"/>
  <c r="G7" i="3"/>
  <c r="G9" i="3"/>
  <c r="G11" i="3"/>
  <c r="C6" i="3"/>
  <c r="C8" i="3"/>
  <c r="H7" i="1"/>
  <c r="F69" i="4" l="1"/>
  <c r="F63" i="4"/>
  <c r="F60" i="4"/>
  <c r="F66" i="4"/>
  <c r="C60" i="4"/>
  <c r="C66" i="4"/>
  <c r="C63" i="4"/>
  <c r="C69" i="4"/>
  <c r="C60" i="3"/>
  <c r="C69" i="3"/>
  <c r="C63" i="3"/>
  <c r="C66" i="3"/>
  <c r="F69" i="3"/>
  <c r="F63" i="3"/>
  <c r="F60" i="3"/>
  <c r="F66" i="3"/>
  <c r="C16" i="4"/>
  <c r="C19" i="4" s="1"/>
  <c r="D25" i="3"/>
  <c r="G28" i="3" s="1"/>
  <c r="E17" i="4"/>
  <c r="H17" i="4" s="1"/>
  <c r="J18" i="3"/>
  <c r="D17" i="4"/>
  <c r="G20" i="4" s="1"/>
  <c r="E18" i="4"/>
  <c r="C16" i="3"/>
  <c r="C19" i="3" s="1"/>
  <c r="J17" i="4"/>
  <c r="J21" i="4"/>
  <c r="J20" i="4"/>
  <c r="J18" i="4"/>
  <c r="C25" i="4"/>
  <c r="D25" i="4"/>
  <c r="J16" i="4"/>
  <c r="J19" i="4"/>
  <c r="J16" i="3"/>
  <c r="F19" i="4"/>
  <c r="J19" i="3"/>
  <c r="J20" i="3"/>
  <c r="G29" i="3"/>
  <c r="F28" i="3"/>
  <c r="D26" i="3"/>
  <c r="D17" i="3"/>
  <c r="J21" i="3"/>
  <c r="E17" i="3"/>
  <c r="J17" i="3"/>
  <c r="E18" i="3"/>
  <c r="C2" i="2"/>
  <c r="G11" i="2" s="1"/>
  <c r="F16" i="4" l="1"/>
  <c r="E65" i="4"/>
  <c r="D64" i="4"/>
  <c r="G61" i="4"/>
  <c r="H62" i="4"/>
  <c r="E68" i="4"/>
  <c r="D67" i="4"/>
  <c r="C26" i="3"/>
  <c r="F29" i="3" s="1"/>
  <c r="E71" i="4"/>
  <c r="D70" i="4"/>
  <c r="G67" i="4"/>
  <c r="H68" i="4"/>
  <c r="H65" i="4"/>
  <c r="G64" i="4"/>
  <c r="E62" i="4"/>
  <c r="C74" i="4" s="1" a="1"/>
  <c r="D61" i="4"/>
  <c r="H71" i="4"/>
  <c r="G70" i="4"/>
  <c r="H71" i="3"/>
  <c r="G70" i="3"/>
  <c r="E62" i="3"/>
  <c r="D61" i="3"/>
  <c r="G67" i="3"/>
  <c r="H68" i="3"/>
  <c r="E68" i="3"/>
  <c r="D67" i="3"/>
  <c r="G61" i="3"/>
  <c r="H62" i="3"/>
  <c r="E65" i="3"/>
  <c r="D64" i="3"/>
  <c r="C74" i="3" s="1" a="1"/>
  <c r="H65" i="3"/>
  <c r="G64" i="3"/>
  <c r="D70" i="3"/>
  <c r="E71" i="3"/>
  <c r="D20" i="4"/>
  <c r="D18" i="4"/>
  <c r="F19" i="3"/>
  <c r="F16" i="3"/>
  <c r="G17" i="4"/>
  <c r="H21" i="4"/>
  <c r="H18" i="4"/>
  <c r="E21" i="4"/>
  <c r="C26" i="4"/>
  <c r="F29" i="4" s="1"/>
  <c r="G28" i="4"/>
  <c r="G18" i="4"/>
  <c r="D21" i="4"/>
  <c r="H20" i="4"/>
  <c r="G21" i="4" s="1"/>
  <c r="F28" i="4"/>
  <c r="G29" i="4"/>
  <c r="D26" i="4"/>
  <c r="H18" i="3"/>
  <c r="E21" i="3"/>
  <c r="H21" i="3"/>
  <c r="C33" i="3" a="1"/>
  <c r="H17" i="3"/>
  <c r="D18" i="3"/>
  <c r="G20" i="3"/>
  <c r="G17" i="3"/>
  <c r="D20" i="3"/>
  <c r="G9" i="2"/>
  <c r="G10" i="2"/>
  <c r="G7" i="2"/>
  <c r="G8" i="2"/>
  <c r="C11" i="2"/>
  <c r="C12" i="2" s="1"/>
  <c r="G6" i="2"/>
  <c r="C10" i="2"/>
  <c r="C9" i="2"/>
  <c r="C8" i="2"/>
  <c r="C7" i="2"/>
  <c r="C6" i="2"/>
  <c r="I123" i="1"/>
  <c r="D124" i="1"/>
  <c r="D125" i="1"/>
  <c r="D126" i="1"/>
  <c r="D127" i="1"/>
  <c r="D128" i="1"/>
  <c r="D123" i="1"/>
  <c r="E115" i="1"/>
  <c r="N79" i="4" l="1"/>
  <c r="J79" i="4"/>
  <c r="F79" i="4"/>
  <c r="N78" i="4"/>
  <c r="J78" i="4"/>
  <c r="F78" i="4"/>
  <c r="N77" i="4"/>
  <c r="J77" i="4"/>
  <c r="F77" i="4"/>
  <c r="N76" i="4"/>
  <c r="J76" i="4"/>
  <c r="F76" i="4"/>
  <c r="N75" i="4"/>
  <c r="J75" i="4"/>
  <c r="F75" i="4"/>
  <c r="N74" i="4"/>
  <c r="J74" i="4"/>
  <c r="F74" i="4"/>
  <c r="M79" i="4"/>
  <c r="I79" i="4"/>
  <c r="E79" i="4"/>
  <c r="M78" i="4"/>
  <c r="I78" i="4"/>
  <c r="E78" i="4"/>
  <c r="M77" i="4"/>
  <c r="I77" i="4"/>
  <c r="E77" i="4"/>
  <c r="M76" i="4"/>
  <c r="I76" i="4"/>
  <c r="E76" i="4"/>
  <c r="M75" i="4"/>
  <c r="I75" i="4"/>
  <c r="E75" i="4"/>
  <c r="M74" i="4"/>
  <c r="I74" i="4"/>
  <c r="E74" i="4"/>
  <c r="L79" i="4"/>
  <c r="D79" i="4"/>
  <c r="H78" i="4"/>
  <c r="L77" i="4"/>
  <c r="D77" i="4"/>
  <c r="H76" i="4"/>
  <c r="L75" i="4"/>
  <c r="D75" i="4"/>
  <c r="H74" i="4"/>
  <c r="G78" i="4"/>
  <c r="C77" i="4"/>
  <c r="K75" i="4"/>
  <c r="G74" i="4"/>
  <c r="H79" i="4"/>
  <c r="L78" i="4"/>
  <c r="D78" i="4"/>
  <c r="H77" i="4"/>
  <c r="L76" i="4"/>
  <c r="D76" i="4"/>
  <c r="H75" i="4"/>
  <c r="L74" i="4"/>
  <c r="D74" i="4"/>
  <c r="G79" i="4"/>
  <c r="K78" i="4"/>
  <c r="C78" i="4"/>
  <c r="G77" i="4"/>
  <c r="K76" i="4"/>
  <c r="C76" i="4"/>
  <c r="G75" i="4"/>
  <c r="K74" i="4"/>
  <c r="C74" i="4"/>
  <c r="K79" i="4"/>
  <c r="C79" i="4"/>
  <c r="K77" i="4"/>
  <c r="G76" i="4"/>
  <c r="C75" i="4"/>
  <c r="J49" i="3" a="1"/>
  <c r="J54" i="3" s="1"/>
  <c r="M79" i="3"/>
  <c r="I79" i="3"/>
  <c r="E79" i="3"/>
  <c r="M78" i="3"/>
  <c r="I78" i="3"/>
  <c r="E78" i="3"/>
  <c r="M77" i="3"/>
  <c r="I77" i="3"/>
  <c r="E77" i="3"/>
  <c r="M76" i="3"/>
  <c r="I76" i="3"/>
  <c r="E76" i="3"/>
  <c r="M75" i="3"/>
  <c r="I75" i="3"/>
  <c r="E75" i="3"/>
  <c r="M74" i="3"/>
  <c r="I74" i="3"/>
  <c r="E74" i="3"/>
  <c r="N79" i="3"/>
  <c r="H79" i="3"/>
  <c r="C79" i="3"/>
  <c r="J78" i="3"/>
  <c r="D78" i="3"/>
  <c r="K77" i="3"/>
  <c r="F77" i="3"/>
  <c r="L76" i="3"/>
  <c r="G76" i="3"/>
  <c r="N75" i="3"/>
  <c r="H75" i="3"/>
  <c r="C75" i="3"/>
  <c r="J74" i="3"/>
  <c r="D74" i="3"/>
  <c r="L79" i="3"/>
  <c r="G79" i="3"/>
  <c r="N78" i="3"/>
  <c r="H78" i="3"/>
  <c r="C78" i="3"/>
  <c r="J77" i="3"/>
  <c r="D77" i="3"/>
  <c r="K76" i="3"/>
  <c r="F76" i="3"/>
  <c r="L75" i="3"/>
  <c r="G75" i="3"/>
  <c r="N74" i="3"/>
  <c r="H74" i="3"/>
  <c r="C74" i="3"/>
  <c r="K79" i="3"/>
  <c r="F79" i="3"/>
  <c r="L78" i="3"/>
  <c r="G78" i="3"/>
  <c r="N77" i="3"/>
  <c r="H77" i="3"/>
  <c r="C77" i="3"/>
  <c r="J76" i="3"/>
  <c r="D76" i="3"/>
  <c r="K75" i="3"/>
  <c r="F75" i="3"/>
  <c r="L74" i="3"/>
  <c r="G74" i="3"/>
  <c r="J79" i="3"/>
  <c r="L77" i="3"/>
  <c r="C76" i="3"/>
  <c r="F74" i="3"/>
  <c r="K78" i="3"/>
  <c r="N76" i="3"/>
  <c r="D75" i="3"/>
  <c r="F78" i="3"/>
  <c r="H76" i="3"/>
  <c r="K74" i="3"/>
  <c r="D79" i="3"/>
  <c r="G77" i="3"/>
  <c r="J75" i="3"/>
  <c r="J49" i="4" a="1"/>
  <c r="J49" i="4" s="1"/>
  <c r="E20" i="4"/>
  <c r="C33" i="4" a="1"/>
  <c r="H20" i="3"/>
  <c r="G21" i="3" s="1"/>
  <c r="G18" i="3"/>
  <c r="D21" i="3"/>
  <c r="E38" i="3"/>
  <c r="G37" i="3"/>
  <c r="C37" i="3"/>
  <c r="E36" i="3"/>
  <c r="G35" i="3"/>
  <c r="C35" i="3"/>
  <c r="E34" i="3"/>
  <c r="G33" i="3"/>
  <c r="C33" i="3"/>
  <c r="C38" i="3"/>
  <c r="G36" i="3"/>
  <c r="E35" i="3"/>
  <c r="C34" i="3"/>
  <c r="H38" i="3"/>
  <c r="D38" i="3"/>
  <c r="F37" i="3"/>
  <c r="H36" i="3"/>
  <c r="D36" i="3"/>
  <c r="F35" i="3"/>
  <c r="H34" i="3"/>
  <c r="D34" i="3"/>
  <c r="F33" i="3"/>
  <c r="G38" i="3"/>
  <c r="E37" i="3"/>
  <c r="C36" i="3"/>
  <c r="G34" i="3"/>
  <c r="E33" i="3"/>
  <c r="F38" i="3"/>
  <c r="H37" i="3"/>
  <c r="D37" i="3"/>
  <c r="F36" i="3"/>
  <c r="H35" i="3"/>
  <c r="D35" i="3"/>
  <c r="F34" i="3"/>
  <c r="H33" i="3"/>
  <c r="D33" i="3"/>
  <c r="C25" i="2"/>
  <c r="D25" i="2"/>
  <c r="F66" i="2"/>
  <c r="F60" i="2"/>
  <c r="F69" i="2"/>
  <c r="F63" i="2"/>
  <c r="C66" i="2"/>
  <c r="C69" i="2"/>
  <c r="C63" i="2"/>
  <c r="C60" i="2"/>
  <c r="J21" i="2"/>
  <c r="J20" i="2"/>
  <c r="J18" i="2"/>
  <c r="J19" i="2"/>
  <c r="J17" i="2"/>
  <c r="J16" i="2"/>
  <c r="E17" i="2"/>
  <c r="D18" i="2" s="1"/>
  <c r="E18" i="2"/>
  <c r="E21" i="2" s="1"/>
  <c r="D17" i="2"/>
  <c r="D20" i="2" s="1"/>
  <c r="C16" i="2"/>
  <c r="F19" i="2" s="1"/>
  <c r="J51" i="3" l="1"/>
  <c r="J52" i="3"/>
  <c r="J49" i="3"/>
  <c r="J50" i="3"/>
  <c r="J53" i="3"/>
  <c r="C41" i="4" a="1"/>
  <c r="G44" i="4" s="1"/>
  <c r="J51" i="4"/>
  <c r="J50" i="4"/>
  <c r="J53" i="4"/>
  <c r="J52" i="4"/>
  <c r="J54" i="4"/>
  <c r="H38" i="4"/>
  <c r="D38" i="4"/>
  <c r="F37" i="4"/>
  <c r="H36" i="4"/>
  <c r="D36" i="4"/>
  <c r="F35" i="4"/>
  <c r="H34" i="4"/>
  <c r="D34" i="4"/>
  <c r="F33" i="4"/>
  <c r="E38" i="4"/>
  <c r="E36" i="4"/>
  <c r="C35" i="4"/>
  <c r="C33" i="4"/>
  <c r="G38" i="4"/>
  <c r="C38" i="4"/>
  <c r="E37" i="4"/>
  <c r="G36" i="4"/>
  <c r="C36" i="4"/>
  <c r="E35" i="4"/>
  <c r="G34" i="4"/>
  <c r="C34" i="4"/>
  <c r="E33" i="4"/>
  <c r="F38" i="4"/>
  <c r="H37" i="4"/>
  <c r="D37" i="4"/>
  <c r="F36" i="4"/>
  <c r="H35" i="4"/>
  <c r="D35" i="4"/>
  <c r="F34" i="4"/>
  <c r="H33" i="4"/>
  <c r="D33" i="4"/>
  <c r="G37" i="4"/>
  <c r="C37" i="4"/>
  <c r="G35" i="4"/>
  <c r="E34" i="4"/>
  <c r="G33" i="4"/>
  <c r="E20" i="3"/>
  <c r="G29" i="2"/>
  <c r="C26" i="2"/>
  <c r="F29" i="2" s="1"/>
  <c r="G28" i="2"/>
  <c r="D26" i="2"/>
  <c r="F28" i="2"/>
  <c r="E62" i="2"/>
  <c r="D61" i="2"/>
  <c r="G64" i="2"/>
  <c r="H65" i="2"/>
  <c r="D64" i="2"/>
  <c r="E65" i="2"/>
  <c r="G70" i="2"/>
  <c r="H71" i="2"/>
  <c r="D70" i="2"/>
  <c r="E71" i="2"/>
  <c r="H62" i="2"/>
  <c r="G61" i="2"/>
  <c r="C74" i="2" s="1" a="1"/>
  <c r="E68" i="2"/>
  <c r="D67" i="2"/>
  <c r="H68" i="2"/>
  <c r="G67" i="2"/>
  <c r="H17" i="2"/>
  <c r="G18" i="2" s="1"/>
  <c r="H21" i="2"/>
  <c r="H18" i="2"/>
  <c r="G20" i="2"/>
  <c r="G17" i="2"/>
  <c r="F16" i="2"/>
  <c r="C19" i="2"/>
  <c r="J60" i="3" l="1" a="1"/>
  <c r="J69" i="3" s="1"/>
  <c r="J60" i="4" a="1"/>
  <c r="J61" i="4" s="1"/>
  <c r="C41" i="3" a="1"/>
  <c r="F45" i="3" s="1"/>
  <c r="H44" i="4"/>
  <c r="E42" i="4"/>
  <c r="C45" i="4"/>
  <c r="F43" i="4"/>
  <c r="H41" i="4"/>
  <c r="F44" i="4"/>
  <c r="D44" i="4"/>
  <c r="E43" i="4"/>
  <c r="C46" i="4"/>
  <c r="H42" i="4"/>
  <c r="G41" i="4"/>
  <c r="E44" i="4"/>
  <c r="D42" i="4"/>
  <c r="D41" i="4"/>
  <c r="H43" i="4"/>
  <c r="F46" i="4"/>
  <c r="G42" i="4"/>
  <c r="E45" i="4"/>
  <c r="D46" i="4"/>
  <c r="C43" i="4"/>
  <c r="G45" i="4"/>
  <c r="F45" i="4"/>
  <c r="F42" i="4"/>
  <c r="D45" i="4"/>
  <c r="E41" i="4"/>
  <c r="C44" i="4"/>
  <c r="G46" i="4"/>
  <c r="F41" i="4"/>
  <c r="C41" i="4"/>
  <c r="G43" i="4"/>
  <c r="E46" i="4"/>
  <c r="H46" i="4"/>
  <c r="D43" i="4"/>
  <c r="H45" i="4"/>
  <c r="C42" i="4"/>
  <c r="J49" i="2" a="1"/>
  <c r="J49" i="2" s="1"/>
  <c r="C33" i="2" a="1"/>
  <c r="K79" i="2"/>
  <c r="G79" i="2"/>
  <c r="C79" i="2"/>
  <c r="K78" i="2"/>
  <c r="G78" i="2"/>
  <c r="C78" i="2"/>
  <c r="K77" i="2"/>
  <c r="G77" i="2"/>
  <c r="C77" i="2"/>
  <c r="K76" i="2"/>
  <c r="G76" i="2"/>
  <c r="C76" i="2"/>
  <c r="K75" i="2"/>
  <c r="G75" i="2"/>
  <c r="C75" i="2"/>
  <c r="K74" i="2"/>
  <c r="G74" i="2"/>
  <c r="C74" i="2"/>
  <c r="N79" i="2"/>
  <c r="J79" i="2"/>
  <c r="F79" i="2"/>
  <c r="N78" i="2"/>
  <c r="J78" i="2"/>
  <c r="F78" i="2"/>
  <c r="N77" i="2"/>
  <c r="J77" i="2"/>
  <c r="F77" i="2"/>
  <c r="N76" i="2"/>
  <c r="J76" i="2"/>
  <c r="F76" i="2"/>
  <c r="N75" i="2"/>
  <c r="J75" i="2"/>
  <c r="F75" i="2"/>
  <c r="N74" i="2"/>
  <c r="J74" i="2"/>
  <c r="F74" i="2"/>
  <c r="H79" i="2"/>
  <c r="L78" i="2"/>
  <c r="D78" i="2"/>
  <c r="H77" i="2"/>
  <c r="L76" i="2"/>
  <c r="D76" i="2"/>
  <c r="H75" i="2"/>
  <c r="L74" i="2"/>
  <c r="D74" i="2"/>
  <c r="L79" i="2"/>
  <c r="D79" i="2"/>
  <c r="H78" i="2"/>
  <c r="L77" i="2"/>
  <c r="D77" i="2"/>
  <c r="H76" i="2"/>
  <c r="L75" i="2"/>
  <c r="D75" i="2"/>
  <c r="H74" i="2"/>
  <c r="I79" i="2"/>
  <c r="M78" i="2"/>
  <c r="E78" i="2"/>
  <c r="I77" i="2"/>
  <c r="M76" i="2"/>
  <c r="E76" i="2"/>
  <c r="I75" i="2"/>
  <c r="M74" i="2"/>
  <c r="E74" i="2"/>
  <c r="M79" i="2"/>
  <c r="E77" i="2"/>
  <c r="I74" i="2"/>
  <c r="I76" i="2"/>
  <c r="M77" i="2"/>
  <c r="E79" i="2"/>
  <c r="I78" i="2"/>
  <c r="M75" i="2"/>
  <c r="E75" i="2"/>
  <c r="D21" i="2"/>
  <c r="H20" i="2"/>
  <c r="G21" i="2" s="1"/>
  <c r="J64" i="4" l="1"/>
  <c r="J60" i="3"/>
  <c r="J63" i="3"/>
  <c r="J61" i="3"/>
  <c r="J60" i="4"/>
  <c r="J71" i="3"/>
  <c r="J62" i="3"/>
  <c r="J70" i="3"/>
  <c r="J66" i="3"/>
  <c r="J68" i="3"/>
  <c r="J65" i="3"/>
  <c r="J69" i="4"/>
  <c r="J67" i="3"/>
  <c r="J64" i="3"/>
  <c r="J63" i="4"/>
  <c r="J71" i="4"/>
  <c r="J67" i="4"/>
  <c r="J66" i="4"/>
  <c r="J68" i="4"/>
  <c r="J65" i="4"/>
  <c r="J62" i="4"/>
  <c r="J70" i="4"/>
  <c r="E42" i="3"/>
  <c r="C44" i="3"/>
  <c r="D46" i="3"/>
  <c r="C45" i="3"/>
  <c r="G46" i="3"/>
  <c r="D43" i="3"/>
  <c r="F46" i="3"/>
  <c r="E41" i="3"/>
  <c r="F43" i="3"/>
  <c r="C41" i="3"/>
  <c r="G43" i="3"/>
  <c r="E46" i="3"/>
  <c r="D45" i="3"/>
  <c r="G42" i="3"/>
  <c r="E45" i="3"/>
  <c r="F42" i="3"/>
  <c r="D42" i="3"/>
  <c r="H44" i="3"/>
  <c r="C43" i="3"/>
  <c r="G45" i="3"/>
  <c r="F44" i="3"/>
  <c r="C42" i="3"/>
  <c r="G44" i="3"/>
  <c r="D41" i="3"/>
  <c r="F41" i="3"/>
  <c r="D44" i="3"/>
  <c r="H46" i="3"/>
  <c r="G41" i="3"/>
  <c r="E44" i="3"/>
  <c r="H41" i="3"/>
  <c r="H45" i="3"/>
  <c r="E43" i="3"/>
  <c r="C46" i="3"/>
  <c r="H43" i="3"/>
  <c r="H42" i="3"/>
  <c r="C49" i="4" a="1"/>
  <c r="H53" i="4" s="1"/>
  <c r="J54" i="2"/>
  <c r="J50" i="2"/>
  <c r="J51" i="2"/>
  <c r="J53" i="2"/>
  <c r="J52" i="2"/>
  <c r="C33" i="2"/>
  <c r="G33" i="2"/>
  <c r="E34" i="2"/>
  <c r="C35" i="2"/>
  <c r="G35" i="2"/>
  <c r="E36" i="2"/>
  <c r="C37" i="2"/>
  <c r="G37" i="2"/>
  <c r="E38" i="2"/>
  <c r="D33" i="2"/>
  <c r="H33" i="2"/>
  <c r="F34" i="2"/>
  <c r="D35" i="2"/>
  <c r="H35" i="2"/>
  <c r="F36" i="2"/>
  <c r="D37" i="2"/>
  <c r="H37" i="2"/>
  <c r="F38" i="2"/>
  <c r="G36" i="2"/>
  <c r="C38" i="2"/>
  <c r="F33" i="2"/>
  <c r="H34" i="2"/>
  <c r="D36" i="2"/>
  <c r="F37" i="2"/>
  <c r="H38" i="2"/>
  <c r="E33" i="2"/>
  <c r="C34" i="2"/>
  <c r="G34" i="2"/>
  <c r="E35" i="2"/>
  <c r="C36" i="2"/>
  <c r="E37" i="2"/>
  <c r="G38" i="2"/>
  <c r="D34" i="2"/>
  <c r="F35" i="2"/>
  <c r="H36" i="2"/>
  <c r="D38" i="2"/>
  <c r="E20" i="2"/>
  <c r="C41" i="2" s="1" a="1"/>
  <c r="C49" i="3" l="1" a="1"/>
  <c r="G54" i="3" s="1"/>
  <c r="H50" i="4"/>
  <c r="E50" i="4"/>
  <c r="F51" i="4"/>
  <c r="G49" i="4"/>
  <c r="F53" i="4"/>
  <c r="D49" i="4"/>
  <c r="E49" i="4"/>
  <c r="G52" i="4"/>
  <c r="H49" i="4"/>
  <c r="H51" i="4"/>
  <c r="E53" i="4"/>
  <c r="E51" i="4"/>
  <c r="E52" i="4"/>
  <c r="F54" i="4"/>
  <c r="G50" i="4"/>
  <c r="F49" i="4"/>
  <c r="D52" i="4"/>
  <c r="H54" i="4"/>
  <c r="C54" i="4"/>
  <c r="C51" i="4"/>
  <c r="G53" i="4"/>
  <c r="F50" i="4"/>
  <c r="D53" i="4"/>
  <c r="G54" i="4"/>
  <c r="D54" i="4"/>
  <c r="C53" i="4"/>
  <c r="F52" i="4"/>
  <c r="C52" i="4"/>
  <c r="D50" i="4"/>
  <c r="H52" i="4"/>
  <c r="C50" i="4"/>
  <c r="C49" i="4"/>
  <c r="G51" i="4"/>
  <c r="E54" i="4"/>
  <c r="D51" i="4"/>
  <c r="J60" i="2" a="1"/>
  <c r="J65" i="2" s="1"/>
  <c r="O9" i="5" s="1"/>
  <c r="E41" i="2"/>
  <c r="C42" i="2"/>
  <c r="G42" i="2"/>
  <c r="E43" i="2"/>
  <c r="C44" i="2"/>
  <c r="G44" i="2"/>
  <c r="E45" i="2"/>
  <c r="C46" i="2"/>
  <c r="G46" i="2"/>
  <c r="F41" i="2"/>
  <c r="D42" i="2"/>
  <c r="H42" i="2"/>
  <c r="F43" i="2"/>
  <c r="D44" i="2"/>
  <c r="H44" i="2"/>
  <c r="F45" i="2"/>
  <c r="D46" i="2"/>
  <c r="H46" i="2"/>
  <c r="C41" i="2"/>
  <c r="G41" i="2"/>
  <c r="E42" i="2"/>
  <c r="C43" i="2"/>
  <c r="G43" i="2"/>
  <c r="E44" i="2"/>
  <c r="C45" i="2"/>
  <c r="G45" i="2"/>
  <c r="E46" i="2"/>
  <c r="D41" i="2"/>
  <c r="H41" i="2"/>
  <c r="F42" i="2"/>
  <c r="D43" i="2"/>
  <c r="H43" i="2"/>
  <c r="F44" i="2"/>
  <c r="D45" i="2"/>
  <c r="H45" i="2"/>
  <c r="F46" i="2"/>
  <c r="F51" i="3" l="1"/>
  <c r="E50" i="3"/>
  <c r="C53" i="3"/>
  <c r="H49" i="3"/>
  <c r="F52" i="3"/>
  <c r="D50" i="3"/>
  <c r="F53" i="3"/>
  <c r="G50" i="3"/>
  <c r="E53" i="3"/>
  <c r="F49" i="3"/>
  <c r="G49" i="3"/>
  <c r="E52" i="3"/>
  <c r="D49" i="3"/>
  <c r="H51" i="3"/>
  <c r="F54" i="3"/>
  <c r="H52" i="3"/>
  <c r="C50" i="3"/>
  <c r="G52" i="3"/>
  <c r="D53" i="3"/>
  <c r="H54" i="3"/>
  <c r="C51" i="3"/>
  <c r="G53" i="3"/>
  <c r="F50" i="3"/>
  <c r="H50" i="3"/>
  <c r="D54" i="3"/>
  <c r="E51" i="3"/>
  <c r="C54" i="3"/>
  <c r="C49" i="3"/>
  <c r="G51" i="3"/>
  <c r="E54" i="3"/>
  <c r="D51" i="3"/>
  <c r="H53" i="3"/>
  <c r="D52" i="3"/>
  <c r="E49" i="3"/>
  <c r="C52" i="3"/>
  <c r="C82" i="4" a="1"/>
  <c r="J63" i="2"/>
  <c r="O7" i="5" s="1"/>
  <c r="J71" i="2"/>
  <c r="O15" i="5" s="1"/>
  <c r="J68" i="2"/>
  <c r="O12" i="5" s="1"/>
  <c r="J66" i="2"/>
  <c r="O10" i="5" s="1"/>
  <c r="J61" i="2"/>
  <c r="O5" i="5" s="1"/>
  <c r="J60" i="2"/>
  <c r="O4" i="5" s="1"/>
  <c r="J64" i="2"/>
  <c r="O8" i="5" s="1"/>
  <c r="J70" i="2"/>
  <c r="O14" i="5" s="1"/>
  <c r="J69" i="2"/>
  <c r="O13" i="5" s="1"/>
  <c r="J67" i="2"/>
  <c r="O11" i="5" s="1"/>
  <c r="J62" i="2"/>
  <c r="O6" i="5" s="1"/>
  <c r="C49" i="2" a="1"/>
  <c r="C82" i="3" l="1" a="1"/>
  <c r="H93" i="3" s="1"/>
  <c r="H93" i="4"/>
  <c r="D93" i="4"/>
  <c r="F92" i="4"/>
  <c r="H91" i="4"/>
  <c r="D91" i="4"/>
  <c r="F90" i="4"/>
  <c r="H89" i="4"/>
  <c r="D89" i="4"/>
  <c r="F88" i="4"/>
  <c r="H87" i="4"/>
  <c r="D87" i="4"/>
  <c r="F86" i="4"/>
  <c r="H85" i="4"/>
  <c r="D85" i="4"/>
  <c r="F84" i="4"/>
  <c r="H83" i="4"/>
  <c r="D83" i="4"/>
  <c r="F82" i="4"/>
  <c r="G93" i="4"/>
  <c r="C93" i="4"/>
  <c r="E92" i="4"/>
  <c r="G91" i="4"/>
  <c r="C91" i="4"/>
  <c r="E90" i="4"/>
  <c r="G89" i="4"/>
  <c r="C89" i="4"/>
  <c r="E88" i="4"/>
  <c r="G87" i="4"/>
  <c r="C87" i="4"/>
  <c r="E86" i="4"/>
  <c r="G85" i="4"/>
  <c r="C85" i="4"/>
  <c r="E84" i="4"/>
  <c r="G83" i="4"/>
  <c r="C83" i="4"/>
  <c r="E82" i="4"/>
  <c r="F93" i="4"/>
  <c r="H92" i="4"/>
  <c r="D92" i="4"/>
  <c r="F91" i="4"/>
  <c r="H90" i="4"/>
  <c r="D90" i="4"/>
  <c r="F89" i="4"/>
  <c r="H88" i="4"/>
  <c r="D88" i="4"/>
  <c r="F87" i="4"/>
  <c r="H86" i="4"/>
  <c r="D86" i="4"/>
  <c r="F85" i="4"/>
  <c r="H84" i="4"/>
  <c r="D84" i="4"/>
  <c r="F83" i="4"/>
  <c r="H82" i="4"/>
  <c r="D82" i="4"/>
  <c r="C92" i="4"/>
  <c r="E89" i="4"/>
  <c r="G86" i="4"/>
  <c r="C84" i="4"/>
  <c r="E91" i="4"/>
  <c r="E83" i="4"/>
  <c r="E93" i="4"/>
  <c r="G90" i="4"/>
  <c r="C88" i="4"/>
  <c r="E85" i="4"/>
  <c r="G82" i="4"/>
  <c r="G92" i="4"/>
  <c r="C90" i="4"/>
  <c r="E87" i="4"/>
  <c r="G84" i="4"/>
  <c r="G88" i="4"/>
  <c r="C86" i="4"/>
  <c r="C82" i="4"/>
  <c r="C49" i="2"/>
  <c r="G49" i="2"/>
  <c r="E50" i="2"/>
  <c r="C51" i="2"/>
  <c r="G51" i="2"/>
  <c r="E52" i="2"/>
  <c r="C53" i="2"/>
  <c r="G53" i="2"/>
  <c r="E54" i="2"/>
  <c r="D49" i="2"/>
  <c r="H49" i="2"/>
  <c r="F50" i="2"/>
  <c r="D51" i="2"/>
  <c r="H51" i="2"/>
  <c r="F52" i="2"/>
  <c r="D53" i="2"/>
  <c r="H53" i="2"/>
  <c r="F54" i="2"/>
  <c r="E49" i="2"/>
  <c r="C50" i="2"/>
  <c r="G50" i="2"/>
  <c r="E51" i="2"/>
  <c r="C52" i="2"/>
  <c r="G52" i="2"/>
  <c r="E53" i="2"/>
  <c r="C54" i="2"/>
  <c r="G54" i="2"/>
  <c r="F49" i="2"/>
  <c r="D50" i="2"/>
  <c r="H50" i="2"/>
  <c r="F51" i="2"/>
  <c r="D52" i="2"/>
  <c r="H52" i="2"/>
  <c r="F53" i="2"/>
  <c r="D54" i="2"/>
  <c r="H54" i="2"/>
  <c r="D91" i="3" l="1"/>
  <c r="D92" i="3"/>
  <c r="E93" i="3"/>
  <c r="E85" i="3"/>
  <c r="E87" i="3"/>
  <c r="D85" i="3"/>
  <c r="D86" i="3"/>
  <c r="E84" i="3"/>
  <c r="G83" i="3"/>
  <c r="H89" i="3"/>
  <c r="H90" i="3"/>
  <c r="C92" i="3"/>
  <c r="G82" i="3"/>
  <c r="C90" i="3"/>
  <c r="H83" i="3"/>
  <c r="H84" i="3"/>
  <c r="E92" i="3"/>
  <c r="E91" i="3"/>
  <c r="D84" i="3"/>
  <c r="C86" i="3"/>
  <c r="C87" i="3"/>
  <c r="F88" i="3"/>
  <c r="F89" i="3"/>
  <c r="C91" i="3"/>
  <c r="E90" i="3"/>
  <c r="D93" i="3"/>
  <c r="F82" i="3"/>
  <c r="F83" i="3"/>
  <c r="E89" i="3"/>
  <c r="G88" i="3"/>
  <c r="D87" i="3"/>
  <c r="D88" i="3"/>
  <c r="E88" i="3"/>
  <c r="G87" i="3"/>
  <c r="H91" i="3"/>
  <c r="H92" i="3"/>
  <c r="D82" i="3"/>
  <c r="G86" i="3"/>
  <c r="G93" i="3"/>
  <c r="D83" i="3"/>
  <c r="G90" i="3"/>
  <c r="H87" i="3"/>
  <c r="H88" i="3"/>
  <c r="G89" i="3"/>
  <c r="C89" i="3"/>
  <c r="F92" i="3"/>
  <c r="F93" i="3"/>
  <c r="H82" i="3"/>
  <c r="C88" i="3"/>
  <c r="E83" i="3"/>
  <c r="F86" i="3"/>
  <c r="F87" i="3"/>
  <c r="E86" i="3"/>
  <c r="H85" i="3"/>
  <c r="H86" i="3"/>
  <c r="G85" i="3"/>
  <c r="C85" i="3"/>
  <c r="F90" i="3"/>
  <c r="F91" i="3"/>
  <c r="G92" i="3"/>
  <c r="C84" i="3"/>
  <c r="C82" i="3"/>
  <c r="F84" i="3"/>
  <c r="F85" i="3"/>
  <c r="C83" i="3"/>
  <c r="E82" i="3"/>
  <c r="D89" i="3"/>
  <c r="D90" i="3"/>
  <c r="C93" i="3"/>
  <c r="G91" i="3"/>
  <c r="G84" i="3"/>
  <c r="C96" i="4" a="1"/>
  <c r="C82" i="2" a="1"/>
  <c r="C96" i="3" l="1" a="1"/>
  <c r="N107" i="3" s="1"/>
  <c r="M107" i="4"/>
  <c r="I107" i="4"/>
  <c r="E107" i="4"/>
  <c r="M106" i="4"/>
  <c r="I106" i="4"/>
  <c r="E106" i="4"/>
  <c r="M105" i="4"/>
  <c r="I105" i="4"/>
  <c r="E105" i="4"/>
  <c r="M104" i="4"/>
  <c r="I104" i="4"/>
  <c r="E104" i="4"/>
  <c r="M103" i="4"/>
  <c r="I103" i="4"/>
  <c r="E103" i="4"/>
  <c r="M102" i="4"/>
  <c r="I102" i="4"/>
  <c r="E102" i="4"/>
  <c r="M101" i="4"/>
  <c r="I101" i="4"/>
  <c r="E101" i="4"/>
  <c r="M100" i="4"/>
  <c r="I100" i="4"/>
  <c r="E100" i="4"/>
  <c r="M99" i="4"/>
  <c r="I99" i="4"/>
  <c r="E99" i="4"/>
  <c r="M98" i="4"/>
  <c r="I98" i="4"/>
  <c r="E98" i="4"/>
  <c r="M97" i="4"/>
  <c r="I97" i="4"/>
  <c r="E97" i="4"/>
  <c r="M96" i="4"/>
  <c r="I96" i="4"/>
  <c r="E96" i="4"/>
  <c r="L107" i="4"/>
  <c r="H107" i="4"/>
  <c r="D107" i="4"/>
  <c r="L106" i="4"/>
  <c r="H106" i="4"/>
  <c r="D106" i="4"/>
  <c r="L105" i="4"/>
  <c r="H105" i="4"/>
  <c r="D105" i="4"/>
  <c r="L104" i="4"/>
  <c r="H104" i="4"/>
  <c r="D104" i="4"/>
  <c r="L103" i="4"/>
  <c r="H103" i="4"/>
  <c r="D103" i="4"/>
  <c r="L102" i="4"/>
  <c r="H102" i="4"/>
  <c r="D102" i="4"/>
  <c r="L101" i="4"/>
  <c r="H101" i="4"/>
  <c r="D101" i="4"/>
  <c r="L100" i="4"/>
  <c r="H100" i="4"/>
  <c r="D100" i="4"/>
  <c r="L99" i="4"/>
  <c r="H99" i="4"/>
  <c r="D99" i="4"/>
  <c r="L98" i="4"/>
  <c r="H98" i="4"/>
  <c r="D98" i="4"/>
  <c r="L97" i="4"/>
  <c r="H97" i="4"/>
  <c r="D97" i="4"/>
  <c r="L96" i="4"/>
  <c r="H96" i="4"/>
  <c r="D96" i="4"/>
  <c r="K107" i="4"/>
  <c r="G107" i="4"/>
  <c r="C107" i="4"/>
  <c r="K106" i="4"/>
  <c r="G106" i="4"/>
  <c r="C106" i="4"/>
  <c r="K105" i="4"/>
  <c r="G105" i="4"/>
  <c r="C105" i="4"/>
  <c r="K104" i="4"/>
  <c r="G104" i="4"/>
  <c r="C104" i="4"/>
  <c r="K103" i="4"/>
  <c r="G103" i="4"/>
  <c r="C103" i="4"/>
  <c r="K102" i="4"/>
  <c r="G102" i="4"/>
  <c r="C102" i="4"/>
  <c r="K101" i="4"/>
  <c r="G101" i="4"/>
  <c r="C101" i="4"/>
  <c r="K100" i="4"/>
  <c r="G100" i="4"/>
  <c r="C100" i="4"/>
  <c r="K99" i="4"/>
  <c r="G99" i="4"/>
  <c r="C99" i="4"/>
  <c r="K98" i="4"/>
  <c r="G98" i="4"/>
  <c r="C98" i="4"/>
  <c r="K97" i="4"/>
  <c r="G97" i="4"/>
  <c r="C97" i="4"/>
  <c r="K96" i="4"/>
  <c r="G96" i="4"/>
  <c r="C96" i="4"/>
  <c r="N107" i="4"/>
  <c r="J107" i="4"/>
  <c r="F107" i="4"/>
  <c r="N106" i="4"/>
  <c r="J105" i="4"/>
  <c r="F104" i="4"/>
  <c r="N102" i="4"/>
  <c r="J101" i="4"/>
  <c r="F100" i="4"/>
  <c r="N98" i="4"/>
  <c r="J97" i="4"/>
  <c r="F96" i="4"/>
  <c r="F106" i="4"/>
  <c r="N104" i="4"/>
  <c r="J103" i="4"/>
  <c r="F102" i="4"/>
  <c r="N100" i="4"/>
  <c r="J99" i="4"/>
  <c r="F98" i="4"/>
  <c r="N96" i="4"/>
  <c r="J104" i="4"/>
  <c r="F103" i="4"/>
  <c r="N101" i="4"/>
  <c r="F99" i="4"/>
  <c r="N97" i="4"/>
  <c r="J96" i="4"/>
  <c r="N105" i="4"/>
  <c r="J100" i="4"/>
  <c r="J106" i="4"/>
  <c r="F105" i="4"/>
  <c r="N103" i="4"/>
  <c r="J102" i="4"/>
  <c r="F101" i="4"/>
  <c r="N99" i="4"/>
  <c r="J98" i="4"/>
  <c r="F97" i="4"/>
  <c r="C82" i="2"/>
  <c r="G82" i="2"/>
  <c r="E83" i="2"/>
  <c r="C84" i="2"/>
  <c r="G84" i="2"/>
  <c r="E85" i="2"/>
  <c r="C86" i="2"/>
  <c r="G86" i="2"/>
  <c r="E87" i="2"/>
  <c r="C88" i="2"/>
  <c r="G88" i="2"/>
  <c r="E89" i="2"/>
  <c r="C90" i="2"/>
  <c r="G90" i="2"/>
  <c r="E91" i="2"/>
  <c r="C92" i="2"/>
  <c r="G92" i="2"/>
  <c r="E93" i="2"/>
  <c r="D83" i="2"/>
  <c r="H83" i="2"/>
  <c r="F84" i="2"/>
  <c r="D85" i="2"/>
  <c r="F86" i="2"/>
  <c r="D87" i="2"/>
  <c r="F88" i="2"/>
  <c r="D89" i="2"/>
  <c r="F90" i="2"/>
  <c r="H91" i="2"/>
  <c r="D93" i="2"/>
  <c r="D82" i="2"/>
  <c r="H82" i="2"/>
  <c r="F83" i="2"/>
  <c r="D84" i="2"/>
  <c r="H84" i="2"/>
  <c r="F85" i="2"/>
  <c r="D86" i="2"/>
  <c r="H86" i="2"/>
  <c r="F87" i="2"/>
  <c r="D88" i="2"/>
  <c r="H88" i="2"/>
  <c r="F89" i="2"/>
  <c r="D90" i="2"/>
  <c r="H90" i="2"/>
  <c r="F91" i="2"/>
  <c r="D92" i="2"/>
  <c r="H92" i="2"/>
  <c r="F93" i="2"/>
  <c r="F82" i="2"/>
  <c r="H85" i="2"/>
  <c r="H87" i="2"/>
  <c r="H89" i="2"/>
  <c r="D91" i="2"/>
  <c r="F92" i="2"/>
  <c r="H93" i="2"/>
  <c r="E82" i="2"/>
  <c r="C83" i="2"/>
  <c r="G83" i="2"/>
  <c r="E84" i="2"/>
  <c r="C85" i="2"/>
  <c r="G85" i="2"/>
  <c r="E86" i="2"/>
  <c r="C87" i="2"/>
  <c r="G87" i="2"/>
  <c r="E88" i="2"/>
  <c r="C89" i="2"/>
  <c r="G89" i="2"/>
  <c r="E90" i="2"/>
  <c r="C91" i="2"/>
  <c r="G91" i="2"/>
  <c r="E92" i="2"/>
  <c r="C93" i="2"/>
  <c r="G93" i="2"/>
  <c r="M107" i="3" l="1"/>
  <c r="E97" i="3"/>
  <c r="G98" i="3"/>
  <c r="H105" i="3"/>
  <c r="I105" i="3"/>
  <c r="N104" i="3"/>
  <c r="E106" i="3"/>
  <c r="G107" i="3"/>
  <c r="K96" i="3"/>
  <c r="L98" i="3"/>
  <c r="F99" i="3"/>
  <c r="I100" i="3"/>
  <c r="C107" i="3"/>
  <c r="G96" i="3"/>
  <c r="H97" i="3"/>
  <c r="M98" i="3"/>
  <c r="H98" i="3"/>
  <c r="I101" i="3"/>
  <c r="E100" i="3"/>
  <c r="F105" i="3"/>
  <c r="N99" i="3"/>
  <c r="I106" i="3"/>
  <c r="E101" i="3"/>
  <c r="K107" i="3"/>
  <c r="G102" i="3"/>
  <c r="C97" i="3"/>
  <c r="D103" i="3"/>
  <c r="D100" i="3"/>
  <c r="F104" i="3"/>
  <c r="E104" i="3"/>
  <c r="L106" i="3"/>
  <c r="J103" i="3"/>
  <c r="F98" i="3"/>
  <c r="M104" i="3"/>
  <c r="I99" i="3"/>
  <c r="C106" i="3"/>
  <c r="K100" i="3"/>
  <c r="D106" i="3"/>
  <c r="H96" i="3"/>
  <c r="D97" i="3"/>
  <c r="F103" i="3"/>
  <c r="N97" i="3"/>
  <c r="I104" i="3"/>
  <c r="E99" i="3"/>
  <c r="K105" i="3"/>
  <c r="G100" i="3"/>
  <c r="L104" i="3"/>
  <c r="L107" i="3"/>
  <c r="D101" i="3"/>
  <c r="K102" i="3"/>
  <c r="F100" i="3"/>
  <c r="C96" i="3"/>
  <c r="E96" i="3"/>
  <c r="K98" i="3"/>
  <c r="D98" i="3"/>
  <c r="J106" i="3"/>
  <c r="G101" i="3"/>
  <c r="N103" i="3"/>
  <c r="J98" i="3"/>
  <c r="E105" i="3"/>
  <c r="M99" i="3"/>
  <c r="G106" i="3"/>
  <c r="C101" i="3"/>
  <c r="H107" i="3"/>
  <c r="L97" i="3"/>
  <c r="L99" i="3"/>
  <c r="N102" i="3"/>
  <c r="K106" i="3"/>
  <c r="J107" i="3"/>
  <c r="F102" i="3"/>
  <c r="N96" i="3"/>
  <c r="I103" i="3"/>
  <c r="E98" i="3"/>
  <c r="K104" i="3"/>
  <c r="G99" i="3"/>
  <c r="L100" i="3"/>
  <c r="L103" i="3"/>
  <c r="F107" i="3"/>
  <c r="N101" i="3"/>
  <c r="J96" i="3"/>
  <c r="E103" i="3"/>
  <c r="M97" i="3"/>
  <c r="G104" i="3"/>
  <c r="C99" i="3"/>
  <c r="H99" i="3"/>
  <c r="H102" i="3"/>
  <c r="J101" i="3"/>
  <c r="G97" i="3"/>
  <c r="M102" i="3"/>
  <c r="D99" i="3"/>
  <c r="C100" i="3"/>
  <c r="C104" i="3"/>
  <c r="J97" i="3"/>
  <c r="F101" i="3"/>
  <c r="I102" i="3"/>
  <c r="K103" i="3"/>
  <c r="L96" i="3"/>
  <c r="J105" i="3"/>
  <c r="H106" i="3"/>
  <c r="J99" i="3"/>
  <c r="M100" i="3"/>
  <c r="C102" i="3"/>
  <c r="L101" i="3"/>
  <c r="J104" i="3"/>
  <c r="M105" i="3"/>
  <c r="K101" i="3"/>
  <c r="H100" i="3"/>
  <c r="H101" i="3"/>
  <c r="J102" i="3"/>
  <c r="F97" i="3"/>
  <c r="M103" i="3"/>
  <c r="I98" i="3"/>
  <c r="C105" i="3"/>
  <c r="K99" i="3"/>
  <c r="D102" i="3"/>
  <c r="D105" i="3"/>
  <c r="N106" i="3"/>
  <c r="M106" i="3"/>
  <c r="G105" i="3"/>
  <c r="F106" i="3"/>
  <c r="N100" i="3"/>
  <c r="I107" i="3"/>
  <c r="E102" i="3"/>
  <c r="M96" i="3"/>
  <c r="G103" i="3"/>
  <c r="C98" i="3"/>
  <c r="D107" i="3"/>
  <c r="D104" i="3"/>
  <c r="N105" i="3"/>
  <c r="J100" i="3"/>
  <c r="E107" i="3"/>
  <c r="M101" i="3"/>
  <c r="I96" i="3"/>
  <c r="C103" i="3"/>
  <c r="K97" i="3"/>
  <c r="L105" i="3"/>
  <c r="L102" i="3"/>
  <c r="F96" i="3"/>
  <c r="H104" i="3"/>
  <c r="I97" i="3"/>
  <c r="N98" i="3"/>
  <c r="H103" i="3"/>
  <c r="D96" i="3"/>
  <c r="C96" i="2" a="1"/>
  <c r="D96" i="2" l="1"/>
  <c r="C4" i="5" s="1"/>
  <c r="H96" i="2"/>
  <c r="G4" i="5" s="1"/>
  <c r="L96" i="2"/>
  <c r="K4" i="5" s="1"/>
  <c r="D97" i="2"/>
  <c r="C5" i="5" s="1"/>
  <c r="H97" i="2"/>
  <c r="G5" i="5" s="1"/>
  <c r="L97" i="2"/>
  <c r="K5" i="5" s="1"/>
  <c r="D98" i="2"/>
  <c r="C6" i="5" s="1"/>
  <c r="H98" i="2"/>
  <c r="G6" i="5" s="1"/>
  <c r="L98" i="2"/>
  <c r="K6" i="5" s="1"/>
  <c r="D99" i="2"/>
  <c r="C7" i="5" s="1"/>
  <c r="H99" i="2"/>
  <c r="G7" i="5" s="1"/>
  <c r="L99" i="2"/>
  <c r="K7" i="5" s="1"/>
  <c r="D100" i="2"/>
  <c r="C8" i="5" s="1"/>
  <c r="H100" i="2"/>
  <c r="G8" i="5" s="1"/>
  <c r="L100" i="2"/>
  <c r="K8" i="5" s="1"/>
  <c r="D101" i="2"/>
  <c r="C9" i="5" s="1"/>
  <c r="H101" i="2"/>
  <c r="G9" i="5" s="1"/>
  <c r="L101" i="2"/>
  <c r="K9" i="5" s="1"/>
  <c r="D102" i="2"/>
  <c r="C10" i="5" s="1"/>
  <c r="H102" i="2"/>
  <c r="G10" i="5" s="1"/>
  <c r="L102" i="2"/>
  <c r="K10" i="5" s="1"/>
  <c r="D103" i="2"/>
  <c r="C11" i="5" s="1"/>
  <c r="H103" i="2"/>
  <c r="G11" i="5" s="1"/>
  <c r="L103" i="2"/>
  <c r="K11" i="5" s="1"/>
  <c r="D104" i="2"/>
  <c r="C12" i="5" s="1"/>
  <c r="H104" i="2"/>
  <c r="G12" i="5" s="1"/>
  <c r="L104" i="2"/>
  <c r="K12" i="5" s="1"/>
  <c r="D105" i="2"/>
  <c r="C13" i="5" s="1"/>
  <c r="H105" i="2"/>
  <c r="G13" i="5" s="1"/>
  <c r="L105" i="2"/>
  <c r="K13" i="5" s="1"/>
  <c r="D106" i="2"/>
  <c r="C14" i="5" s="1"/>
  <c r="H106" i="2"/>
  <c r="G14" i="5" s="1"/>
  <c r="L106" i="2"/>
  <c r="K14" i="5" s="1"/>
  <c r="D107" i="2"/>
  <c r="C15" i="5" s="1"/>
  <c r="H107" i="2"/>
  <c r="G15" i="5" s="1"/>
  <c r="L107" i="2"/>
  <c r="K15" i="5" s="1"/>
  <c r="E96" i="2"/>
  <c r="D4" i="5" s="1"/>
  <c r="I96" i="2"/>
  <c r="H4" i="5" s="1"/>
  <c r="M96" i="2"/>
  <c r="L4" i="5" s="1"/>
  <c r="E97" i="2"/>
  <c r="D5" i="5" s="1"/>
  <c r="I97" i="2"/>
  <c r="H5" i="5" s="1"/>
  <c r="M97" i="2"/>
  <c r="L5" i="5" s="1"/>
  <c r="E98" i="2"/>
  <c r="D6" i="5" s="1"/>
  <c r="I98" i="2"/>
  <c r="H6" i="5" s="1"/>
  <c r="M98" i="2"/>
  <c r="L6" i="5" s="1"/>
  <c r="E99" i="2"/>
  <c r="D7" i="5" s="1"/>
  <c r="I99" i="2"/>
  <c r="H7" i="5" s="1"/>
  <c r="M99" i="2"/>
  <c r="L7" i="5" s="1"/>
  <c r="E100" i="2"/>
  <c r="D8" i="5" s="1"/>
  <c r="I100" i="2"/>
  <c r="H8" i="5" s="1"/>
  <c r="M100" i="2"/>
  <c r="L8" i="5" s="1"/>
  <c r="E101" i="2"/>
  <c r="D9" i="5" s="1"/>
  <c r="I101" i="2"/>
  <c r="H9" i="5" s="1"/>
  <c r="M101" i="2"/>
  <c r="L9" i="5" s="1"/>
  <c r="E102" i="2"/>
  <c r="D10" i="5" s="1"/>
  <c r="I102" i="2"/>
  <c r="H10" i="5" s="1"/>
  <c r="M102" i="2"/>
  <c r="L10" i="5" s="1"/>
  <c r="E103" i="2"/>
  <c r="D11" i="5" s="1"/>
  <c r="I103" i="2"/>
  <c r="H11" i="5" s="1"/>
  <c r="M103" i="2"/>
  <c r="L11" i="5" s="1"/>
  <c r="E104" i="2"/>
  <c r="D12" i="5" s="1"/>
  <c r="I104" i="2"/>
  <c r="H12" i="5" s="1"/>
  <c r="M104" i="2"/>
  <c r="L12" i="5" s="1"/>
  <c r="E105" i="2"/>
  <c r="D13" i="5" s="1"/>
  <c r="I105" i="2"/>
  <c r="H13" i="5" s="1"/>
  <c r="M105" i="2"/>
  <c r="L13" i="5" s="1"/>
  <c r="E106" i="2"/>
  <c r="D14" i="5" s="1"/>
  <c r="I106" i="2"/>
  <c r="H14" i="5" s="1"/>
  <c r="M106" i="2"/>
  <c r="L14" i="5" s="1"/>
  <c r="E107" i="2"/>
  <c r="D15" i="5" s="1"/>
  <c r="I107" i="2"/>
  <c r="H15" i="5" s="1"/>
  <c r="M107" i="2"/>
  <c r="L15" i="5" s="1"/>
  <c r="F96" i="2"/>
  <c r="E4" i="5" s="1"/>
  <c r="J96" i="2"/>
  <c r="I4" i="5" s="1"/>
  <c r="N96" i="2"/>
  <c r="M4" i="5" s="1"/>
  <c r="F97" i="2"/>
  <c r="E5" i="5" s="1"/>
  <c r="J97" i="2"/>
  <c r="I5" i="5" s="1"/>
  <c r="N97" i="2"/>
  <c r="M5" i="5" s="1"/>
  <c r="F98" i="2"/>
  <c r="E6" i="5" s="1"/>
  <c r="J98" i="2"/>
  <c r="I6" i="5" s="1"/>
  <c r="N98" i="2"/>
  <c r="M6" i="5" s="1"/>
  <c r="F99" i="2"/>
  <c r="E7" i="5" s="1"/>
  <c r="J99" i="2"/>
  <c r="I7" i="5" s="1"/>
  <c r="N99" i="2"/>
  <c r="M7" i="5" s="1"/>
  <c r="F100" i="2"/>
  <c r="E8" i="5" s="1"/>
  <c r="J100" i="2"/>
  <c r="I8" i="5" s="1"/>
  <c r="N100" i="2"/>
  <c r="M8" i="5" s="1"/>
  <c r="F101" i="2"/>
  <c r="E9" i="5" s="1"/>
  <c r="J101" i="2"/>
  <c r="I9" i="5" s="1"/>
  <c r="N101" i="2"/>
  <c r="M9" i="5" s="1"/>
  <c r="F102" i="2"/>
  <c r="E10" i="5" s="1"/>
  <c r="J102" i="2"/>
  <c r="I10" i="5" s="1"/>
  <c r="N102" i="2"/>
  <c r="M10" i="5" s="1"/>
  <c r="F103" i="2"/>
  <c r="E11" i="5" s="1"/>
  <c r="J103" i="2"/>
  <c r="I11" i="5" s="1"/>
  <c r="N103" i="2"/>
  <c r="M11" i="5" s="1"/>
  <c r="F104" i="2"/>
  <c r="E12" i="5" s="1"/>
  <c r="J104" i="2"/>
  <c r="I12" i="5" s="1"/>
  <c r="N104" i="2"/>
  <c r="M12" i="5" s="1"/>
  <c r="F105" i="2"/>
  <c r="E13" i="5" s="1"/>
  <c r="J105" i="2"/>
  <c r="I13" i="5" s="1"/>
  <c r="N105" i="2"/>
  <c r="M13" i="5" s="1"/>
  <c r="F106" i="2"/>
  <c r="E14" i="5" s="1"/>
  <c r="J106" i="2"/>
  <c r="I14" i="5" s="1"/>
  <c r="N106" i="2"/>
  <c r="M14" i="5" s="1"/>
  <c r="F107" i="2"/>
  <c r="E15" i="5" s="1"/>
  <c r="J107" i="2"/>
  <c r="I15" i="5" s="1"/>
  <c r="N107" i="2"/>
  <c r="M15" i="5" s="1"/>
  <c r="C96" i="2"/>
  <c r="B4" i="5" s="1"/>
  <c r="G96" i="2"/>
  <c r="F4" i="5" s="1"/>
  <c r="K96" i="2"/>
  <c r="J4" i="5" s="1"/>
  <c r="C97" i="2"/>
  <c r="B5" i="5" s="1"/>
  <c r="G97" i="2"/>
  <c r="F5" i="5" s="1"/>
  <c r="K97" i="2"/>
  <c r="J5" i="5" s="1"/>
  <c r="C98" i="2"/>
  <c r="B6" i="5" s="1"/>
  <c r="G98" i="2"/>
  <c r="F6" i="5" s="1"/>
  <c r="K98" i="2"/>
  <c r="J6" i="5" s="1"/>
  <c r="C99" i="2"/>
  <c r="B7" i="5" s="1"/>
  <c r="G99" i="2"/>
  <c r="F7" i="5" s="1"/>
  <c r="K99" i="2"/>
  <c r="J7" i="5" s="1"/>
  <c r="C100" i="2"/>
  <c r="B8" i="5" s="1"/>
  <c r="G101" i="2"/>
  <c r="F9" i="5" s="1"/>
  <c r="K102" i="2"/>
  <c r="J10" i="5" s="1"/>
  <c r="C104" i="2"/>
  <c r="B12" i="5" s="1"/>
  <c r="G105" i="2"/>
  <c r="F13" i="5" s="1"/>
  <c r="K106" i="2"/>
  <c r="J14" i="5" s="1"/>
  <c r="K100" i="2"/>
  <c r="J8" i="5" s="1"/>
  <c r="C102" i="2"/>
  <c r="B10" i="5" s="1"/>
  <c r="G103" i="2"/>
  <c r="F11" i="5" s="1"/>
  <c r="K104" i="2"/>
  <c r="J12" i="5" s="1"/>
  <c r="C106" i="2"/>
  <c r="B14" i="5" s="1"/>
  <c r="G107" i="2"/>
  <c r="F15" i="5" s="1"/>
  <c r="C101" i="2"/>
  <c r="B9" i="5" s="1"/>
  <c r="G102" i="2"/>
  <c r="F10" i="5" s="1"/>
  <c r="K103" i="2"/>
  <c r="J11" i="5" s="1"/>
  <c r="C105" i="2"/>
  <c r="B13" i="5" s="1"/>
  <c r="G106" i="2"/>
  <c r="F14" i="5" s="1"/>
  <c r="K107" i="2"/>
  <c r="J15" i="5" s="1"/>
  <c r="G100" i="2"/>
  <c r="F8" i="5" s="1"/>
  <c r="K101" i="2"/>
  <c r="J9" i="5" s="1"/>
  <c r="C103" i="2"/>
  <c r="B11" i="5" s="1"/>
  <c r="G104" i="2"/>
  <c r="F12" i="5" s="1"/>
  <c r="K105" i="2"/>
  <c r="J13" i="5" s="1"/>
  <c r="C107" i="2"/>
  <c r="B15" i="5" s="1"/>
</calcChain>
</file>

<file path=xl/comments1.xml><?xml version="1.0" encoding="utf-8"?>
<comments xmlns="http://schemas.openxmlformats.org/spreadsheetml/2006/main">
  <authors>
    <author>Göttsche, Jens</author>
  </authors>
  <commentList>
    <comment ref="C34" authorId="0" shapeId="0">
      <text>
        <r>
          <rPr>
            <b/>
            <sz val="9"/>
            <color indexed="81"/>
            <rFont val="Segoe UI"/>
            <family val="2"/>
          </rPr>
          <t xml:space="preserve">Hinweis: 
</t>
        </r>
        <r>
          <rPr>
            <sz val="9"/>
            <color indexed="81"/>
            <rFont val="Segoe UI"/>
            <family val="2"/>
          </rPr>
          <t xml:space="preserve">frei/gehalten =  0/1
</t>
        </r>
      </text>
    </comment>
    <comment ref="D34" authorId="0" shapeId="0">
      <text>
        <r>
          <rPr>
            <b/>
            <sz val="9"/>
            <color indexed="81"/>
            <rFont val="Segoe UI"/>
            <family val="2"/>
          </rPr>
          <t xml:space="preserve">Hinweis: 
</t>
        </r>
        <r>
          <rPr>
            <sz val="9"/>
            <color indexed="81"/>
            <rFont val="Segoe UI"/>
            <family val="2"/>
          </rPr>
          <t xml:space="preserve">frei/gehalten =  0/1
</t>
        </r>
      </text>
    </comment>
    <comment ref="E34" authorId="0" shapeId="0">
      <text>
        <r>
          <rPr>
            <b/>
            <sz val="9"/>
            <color indexed="81"/>
            <rFont val="Segoe UI"/>
            <family val="2"/>
          </rPr>
          <t xml:space="preserve">Hinweis: 
</t>
        </r>
        <r>
          <rPr>
            <sz val="9"/>
            <color indexed="81"/>
            <rFont val="Segoe UI"/>
            <family val="2"/>
          </rPr>
          <t>frei/eingespannt =  0/1</t>
        </r>
      </text>
    </comment>
  </commentList>
</comments>
</file>

<file path=xl/sharedStrings.xml><?xml version="1.0" encoding="utf-8"?>
<sst xmlns="http://schemas.openxmlformats.org/spreadsheetml/2006/main" count="212" uniqueCount="85">
  <si>
    <t>Stab</t>
  </si>
  <si>
    <t>°</t>
  </si>
  <si>
    <t>kNm²</t>
  </si>
  <si>
    <t>kN</t>
  </si>
  <si>
    <t>m</t>
  </si>
  <si>
    <t>Stab-Kenndaten</t>
  </si>
  <si>
    <t>qa =</t>
  </si>
  <si>
    <t>qe =</t>
  </si>
  <si>
    <t>Länge l =</t>
  </si>
  <si>
    <t>EA =</t>
  </si>
  <si>
    <t>Stab i =</t>
  </si>
  <si>
    <t>Anfang a =</t>
  </si>
  <si>
    <t>Ende e =</t>
  </si>
  <si>
    <t>Neigung =</t>
  </si>
  <si>
    <t>EI =</t>
  </si>
  <si>
    <r>
      <t>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</si>
  <si>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Steifigkeitsmatrix K des i-ten Stab-Elementes mit zugehörigem Lastvektor s0</t>
  </si>
  <si>
    <t>Knoten a</t>
  </si>
  <si>
    <t>Knoten e</t>
  </si>
  <si>
    <t>EA [kN]</t>
  </si>
  <si>
    <t>EI [kNm²]</t>
  </si>
  <si>
    <r>
      <t xml:space="preserve">Neigung </t>
    </r>
    <r>
      <rPr>
        <sz val="11"/>
        <color theme="1"/>
        <rFont val="Symbol"/>
        <family val="1"/>
        <charset val="2"/>
      </rPr>
      <t>b°</t>
    </r>
  </si>
  <si>
    <t>Geometrie- und Stabdaten</t>
  </si>
  <si>
    <t>q(e) [kN/m]</t>
  </si>
  <si>
    <t>q(a) [kN/m]</t>
  </si>
  <si>
    <t>C° (konst. üb. Länge)</t>
  </si>
  <si>
    <t>C°/m (konst. üb. Länge)</t>
  </si>
  <si>
    <r>
      <rPr>
        <sz val="11"/>
        <color theme="1"/>
        <rFont val="Symbol"/>
        <family val="1"/>
        <charset val="2"/>
      </rPr>
      <t>a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=</t>
    </r>
  </si>
  <si>
    <t>rad</t>
  </si>
  <si>
    <t>1/C°</t>
  </si>
  <si>
    <t>kN/m  || Stab</t>
  </si>
  <si>
    <t>Knoten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</si>
  <si>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t/h [°C/m]</t>
    </r>
  </si>
  <si>
    <t>T [°C]</t>
  </si>
  <si>
    <r>
      <t>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</si>
  <si>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t>Daten für Knotenlasten</t>
  </si>
  <si>
    <t>Daten für feste Auflagerbedingungen</t>
  </si>
  <si>
    <t>Art</t>
  </si>
  <si>
    <t>Kennnummer</t>
  </si>
  <si>
    <t>Daten für elastische Auflagerbedingungen</t>
  </si>
  <si>
    <t>Feder</t>
  </si>
  <si>
    <t>Lastgröße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</si>
  <si>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t/h = (t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>-t</t>
    </r>
    <r>
      <rPr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)/h =</t>
    </r>
  </si>
  <si>
    <r>
      <t>T = (t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>+t</t>
    </r>
    <r>
      <rPr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)/2 = </t>
    </r>
  </si>
  <si>
    <t>zugehörige Lastdaten</t>
  </si>
  <si>
    <r>
      <t>c</t>
    </r>
    <r>
      <rPr>
        <vertAlign val="subscript"/>
        <sz val="11"/>
        <color theme="1"/>
        <rFont val="Calibri"/>
        <family val="2"/>
        <scheme val="minor"/>
      </rPr>
      <t>phi</t>
    </r>
    <r>
      <rPr>
        <sz val="11"/>
        <color theme="1"/>
        <rFont val="Calibri"/>
        <family val="2"/>
        <scheme val="minor"/>
      </rPr>
      <t xml:space="preserve"> [kNm/rad]</t>
    </r>
  </si>
  <si>
    <r>
      <t>c</t>
    </r>
    <r>
      <rPr>
        <vertAlign val="subscript"/>
        <sz val="11"/>
        <color theme="1"/>
        <rFont val="Calibri"/>
        <family val="2"/>
        <scheme val="minor"/>
      </rPr>
      <t>w</t>
    </r>
    <r>
      <rPr>
        <sz val="11"/>
        <color theme="1"/>
        <rFont val="Calibri"/>
        <family val="2"/>
        <scheme val="minor"/>
      </rPr>
      <t xml:space="preserve"> [kN/m]</t>
    </r>
  </si>
  <si>
    <r>
      <t>c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 xml:space="preserve"> [kN/m]</t>
    </r>
  </si>
  <si>
    <r>
      <t>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[kN]</t>
    </r>
  </si>
  <si>
    <r>
      <t>F</t>
    </r>
    <r>
      <rPr>
        <vertAlign val="subscript"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 xml:space="preserve"> [kN]</t>
    </r>
  </si>
  <si>
    <r>
      <t>M</t>
    </r>
    <r>
      <rPr>
        <vertAlign val="subscript"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[kNm]</t>
    </r>
  </si>
  <si>
    <t>Daten für Knotenlasten (Punktlasten mit Bezug auf glob. KS)</t>
  </si>
  <si>
    <t>Daten für elastische Auflagerbedingungen (mit Bezug auf glob. KS)</t>
  </si>
  <si>
    <t>Daten für starre Auflagerbedingungen (mit Bezug auf glob. KS)</t>
  </si>
  <si>
    <t>Daten für Stablasten (mit Bezug auf lokales KS des jeweiligen Stabes)</t>
  </si>
  <si>
    <t>starr in x ?</t>
  </si>
  <si>
    <t>starr in z ?</t>
  </si>
  <si>
    <t>eingespannt ?</t>
  </si>
  <si>
    <t>Schritt 1</t>
  </si>
  <si>
    <t>n(a) [kN/m]</t>
  </si>
  <si>
    <t>n(e) [kN/m]</t>
  </si>
  <si>
    <t>Länge l [m]</t>
  </si>
  <si>
    <t>na =</t>
  </si>
  <si>
    <t>ne =</t>
  </si>
  <si>
    <r>
      <t xml:space="preserve">kN/m </t>
    </r>
    <r>
      <rPr>
        <sz val="11"/>
        <color theme="1"/>
        <rFont val="Symbol"/>
        <family val="1"/>
        <charset val="2"/>
      </rPr>
      <t xml:space="preserve"> ^</t>
    </r>
    <r>
      <rPr>
        <sz val="11"/>
        <color theme="1"/>
        <rFont val="Calibri"/>
        <family val="2"/>
        <scheme val="minor"/>
      </rPr>
      <t xml:space="preserve"> Stab</t>
    </r>
  </si>
  <si>
    <t>Transformation auf globales Koordinatensystem</t>
  </si>
  <si>
    <r>
      <t>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</si>
  <si>
    <r>
      <t>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</si>
  <si>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* 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</si>
  <si>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* 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* 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</si>
  <si>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Positionierung im Gesamt-Gleichungsystem</t>
  </si>
  <si>
    <t>Schritt 2.1</t>
  </si>
  <si>
    <r>
      <t>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</si>
  <si>
    <t>( a )</t>
  </si>
  <si>
    <t>( e )</t>
  </si>
  <si>
    <r>
      <t>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 = 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* [s~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</si>
  <si>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r>
      <t>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</si>
  <si>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* [K~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</si>
  <si>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3.2"/>
        <color theme="1"/>
        <rFont val="Calibri"/>
        <family val="2"/>
      </rPr>
      <t>G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 = [D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</t>
    </r>
    <r>
      <rPr>
        <vertAlign val="superscript"/>
        <sz val="13.2"/>
        <color theme="1"/>
        <rFont val="Calibri"/>
        <family val="2"/>
      </rPr>
      <t>T</t>
    </r>
    <r>
      <rPr>
        <sz val="13.2"/>
        <color theme="1"/>
        <rFont val="Calibri"/>
        <family val="2"/>
      </rPr>
      <t xml:space="preserve"> * [K~</t>
    </r>
    <r>
      <rPr>
        <vertAlign val="subscript"/>
        <sz val="13.2"/>
        <color theme="1"/>
        <rFont val="Calibri"/>
        <family val="2"/>
      </rPr>
      <t>e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 * [D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</t>
    </r>
  </si>
  <si>
    <r>
      <t>[s~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 = 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* 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</si>
  <si>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t>Schritt 2.2</t>
  </si>
  <si>
    <r>
      <t>Gesamtmatrix [K~</t>
    </r>
    <r>
      <rPr>
        <b/>
        <vertAlign val="subscript"/>
        <sz val="11"/>
        <color rgb="FFC00000"/>
        <rFont val="Calibri"/>
        <family val="2"/>
        <scheme val="minor"/>
      </rPr>
      <t>G</t>
    </r>
    <r>
      <rPr>
        <b/>
        <sz val="11"/>
        <color rgb="FFC00000"/>
        <rFont val="Calibri"/>
        <family val="2"/>
        <scheme val="minor"/>
      </rPr>
      <t>] durch Addition aller stababhängigen Steifigkeitsmatrizen [K~</t>
    </r>
    <r>
      <rPr>
        <b/>
        <vertAlign val="subscript"/>
        <sz val="11"/>
        <color rgb="FFC00000"/>
        <rFont val="Calibri"/>
        <family val="2"/>
        <scheme val="minor"/>
      </rPr>
      <t>G</t>
    </r>
    <r>
      <rPr>
        <b/>
        <vertAlign val="superscript"/>
        <sz val="11"/>
        <color rgb="FFC00000"/>
        <rFont val="Calibri"/>
        <family val="2"/>
        <scheme val="minor"/>
      </rPr>
      <t>i</t>
    </r>
    <r>
      <rPr>
        <b/>
        <sz val="11"/>
        <color rgb="FFC00000"/>
        <rFont val="Calibri"/>
        <family val="2"/>
        <scheme val="minor"/>
      </rPr>
      <t>]</t>
    </r>
  </si>
  <si>
    <t>mit zugehörigem Lastvektor aus Stablasten [s~G0]</t>
  </si>
  <si>
    <r>
      <t>[K~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] = </t>
    </r>
    <r>
      <rPr>
        <sz val="11"/>
        <color theme="1"/>
        <rFont val="Symbol"/>
        <family val="1"/>
        <charset val="2"/>
      </rPr>
      <t xml:space="preserve"> S</t>
    </r>
    <r>
      <rPr>
        <sz val="13.2"/>
        <color theme="1"/>
        <rFont val="Calibri"/>
        <family val="2"/>
      </rPr>
      <t>[K~</t>
    </r>
    <r>
      <rPr>
        <vertAlign val="subscript"/>
        <sz val="13.2"/>
        <color theme="1"/>
        <rFont val="Calibri"/>
        <family val="2"/>
      </rPr>
      <t>G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 xml:space="preserve">]      </t>
    </r>
    <r>
      <rPr>
        <b/>
        <sz val="13.2"/>
        <color theme="1"/>
        <rFont val="Calibri"/>
        <family val="2"/>
      </rPr>
      <t>1</t>
    </r>
  </si>
  <si>
    <r>
      <t>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] = </t>
    </r>
    <r>
      <rPr>
        <sz val="11"/>
        <color theme="1"/>
        <rFont val="Symbol"/>
        <family val="1"/>
        <charset val="2"/>
      </rPr>
      <t xml:space="preserve"> S</t>
    </r>
    <r>
      <rPr>
        <sz val="13.2"/>
        <color theme="1"/>
        <rFont val="Calibri"/>
        <family val="2"/>
      </rPr>
      <t>[s~</t>
    </r>
    <r>
      <rPr>
        <vertAlign val="subscript"/>
        <sz val="13.2"/>
        <color theme="1"/>
        <rFont val="Calibri"/>
        <family val="2"/>
      </rPr>
      <t>G</t>
    </r>
    <r>
      <rPr>
        <vertAlign val="superscript"/>
        <sz val="13.2"/>
        <color theme="1"/>
        <rFont val="Calibri"/>
        <family val="2"/>
      </rPr>
      <t>i0</t>
    </r>
    <r>
      <rPr>
        <sz val="13.2"/>
        <color theme="1"/>
        <rFont val="Calibri"/>
        <family val="2"/>
      </rPr>
      <t>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</si>
</sst>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0.0000"/>
  </numFmts>
  <fonts count="15" x14ac:knownFonts="1">
    <font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i/>
      <sz val="11"/>
      <color rgb="FFC00000"/>
      <name val="Calibri"/>
      <family val="2"/>
      <scheme val="minor"/>
    </font>
    <font>
      <sz val="13.2"/>
      <color theme="1"/>
      <name val="Calibri"/>
      <family val="2"/>
    </font>
    <font>
      <vertAlign val="subscript"/>
      <sz val="13.2"/>
      <color theme="1"/>
      <name val="Calibri"/>
      <family val="2"/>
    </font>
    <font>
      <vertAlign val="superscript"/>
      <sz val="13.2"/>
      <color theme="1"/>
      <name val="Calibri"/>
      <family val="2"/>
    </font>
    <font>
      <b/>
      <vertAlign val="subscript"/>
      <sz val="11"/>
      <color rgb="FFC00000"/>
      <name val="Calibri"/>
      <family val="2"/>
      <scheme val="minor"/>
    </font>
    <font>
      <b/>
      <vertAlign val="superscript"/>
      <sz val="11"/>
      <color rgb="FFC00000"/>
      <name val="Calibri"/>
      <family val="2"/>
      <scheme val="minor"/>
    </font>
    <font>
      <b/>
      <sz val="13.2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quotePrefix="1"/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2" fontId="0" fillId="0" borderId="0" xfId="0" applyNumberFormat="1" applyAlignment="1">
      <alignment horizontal="right"/>
    </xf>
    <xf numFmtId="166" fontId="0" fillId="0" borderId="1" xfId="0" applyNumberFormat="1" applyBorder="1"/>
    <xf numFmtId="0" fontId="0" fillId="4" borderId="1" xfId="0" applyFill="1" applyBorder="1" applyAlignment="1">
      <alignment horizontal="center"/>
    </xf>
    <xf numFmtId="2" fontId="0" fillId="4" borderId="1" xfId="0" applyNumberFormat="1" applyFill="1" applyBorder="1" applyAlignment="1">
      <alignment horizontal="right"/>
    </xf>
    <xf numFmtId="164" fontId="0" fillId="4" borderId="1" xfId="0" applyNumberFormat="1" applyFill="1" applyBorder="1"/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7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2" fontId="0" fillId="0" borderId="12" xfId="0" applyNumberFormat="1" applyBorder="1"/>
    <xf numFmtId="11" fontId="0" fillId="4" borderId="1" xfId="0" applyNumberFormat="1" applyFill="1" applyBorder="1"/>
    <xf numFmtId="0" fontId="0" fillId="2" borderId="1" xfId="0" applyFill="1" applyBorder="1" applyAlignment="1">
      <alignment horizontal="right"/>
    </xf>
    <xf numFmtId="165" fontId="0" fillId="2" borderId="2" xfId="0" applyNumberFormat="1" applyFill="1" applyBorder="1"/>
    <xf numFmtId="165" fontId="0" fillId="2" borderId="1" xfId="0" applyNumberFormat="1" applyFill="1" applyBorder="1"/>
    <xf numFmtId="165" fontId="0" fillId="2" borderId="6" xfId="0" applyNumberFormat="1" applyFill="1" applyBorder="1"/>
    <xf numFmtId="165" fontId="0" fillId="2" borderId="8" xfId="0" applyNumberFormat="1" applyFill="1" applyBorder="1"/>
    <xf numFmtId="165" fontId="0" fillId="2" borderId="9" xfId="0" applyNumberFormat="1" applyFill="1" applyBorder="1"/>
    <xf numFmtId="0" fontId="2" fillId="3" borderId="13" xfId="0" applyFont="1" applyFill="1" applyBorder="1" applyAlignment="1">
      <alignment horizontal="center"/>
    </xf>
    <xf numFmtId="2" fontId="0" fillId="0" borderId="0" xfId="0" applyNumberFormat="1"/>
    <xf numFmtId="0" fontId="8" fillId="0" borderId="0" xfId="0" applyFont="1"/>
    <xf numFmtId="0" fontId="0" fillId="0" borderId="1" xfId="0" applyBorder="1" applyAlignment="1">
      <alignment horizontal="center"/>
    </xf>
    <xf numFmtId="1" fontId="0" fillId="0" borderId="0" xfId="0" applyNumberFormat="1" applyAlignment="1">
      <alignment horizontal="right"/>
    </xf>
    <xf numFmtId="165" fontId="0" fillId="0" borderId="0" xfId="0" applyNumberFormat="1"/>
    <xf numFmtId="165" fontId="0" fillId="2" borderId="3" xfId="0" applyNumberFormat="1" applyFill="1" applyBorder="1"/>
    <xf numFmtId="165" fontId="0" fillId="0" borderId="2" xfId="0" applyNumberFormat="1" applyBorder="1"/>
    <xf numFmtId="165" fontId="0" fillId="2" borderId="5" xfId="0" applyNumberFormat="1" applyFill="1" applyBorder="1"/>
    <xf numFmtId="165" fontId="0" fillId="0" borderId="6" xfId="0" applyNumberFormat="1" applyBorder="1"/>
    <xf numFmtId="165" fontId="0" fillId="0" borderId="1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165" fontId="0" fillId="0" borderId="2" xfId="0" applyNumberFormat="1" applyFill="1" applyBorder="1"/>
    <xf numFmtId="165" fontId="0" fillId="0" borderId="3" xfId="0" applyNumberFormat="1" applyFill="1" applyBorder="1"/>
    <xf numFmtId="165" fontId="0" fillId="0" borderId="4" xfId="0" applyNumberFormat="1" applyFill="1" applyBorder="1"/>
    <xf numFmtId="165" fontId="0" fillId="0" borderId="5" xfId="0" applyNumberFormat="1" applyFill="1" applyBorder="1"/>
    <xf numFmtId="165" fontId="0" fillId="0" borderId="1" xfId="0" applyNumberFormat="1" applyFill="1" applyBorder="1"/>
    <xf numFmtId="165" fontId="0" fillId="0" borderId="6" xfId="0" applyNumberFormat="1" applyFill="1" applyBorder="1"/>
    <xf numFmtId="165" fontId="0" fillId="0" borderId="7" xfId="0" applyNumberFormat="1" applyFill="1" applyBorder="1"/>
    <xf numFmtId="165" fontId="0" fillId="0" borderId="8" xfId="0" applyNumberFormat="1" applyFill="1" applyBorder="1"/>
    <xf numFmtId="165" fontId="0" fillId="0" borderId="9" xfId="0" applyNumberFormat="1" applyFill="1" applyBorder="1"/>
    <xf numFmtId="0" fontId="0" fillId="5" borderId="0" xfId="0" applyFill="1"/>
    <xf numFmtId="0" fontId="2" fillId="0" borderId="0" xfId="0" applyFont="1" applyAlignment="1">
      <alignment horizontal="center"/>
    </xf>
    <xf numFmtId="0" fontId="0" fillId="0" borderId="2" xfId="0" applyFill="1" applyBorder="1"/>
    <xf numFmtId="0" fontId="0" fillId="0" borderId="3" xfId="0" applyFill="1" applyBorder="1"/>
    <xf numFmtId="0" fontId="0" fillId="0" borderId="14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1" xfId="0" applyFill="1" applyBorder="1"/>
    <xf numFmtId="0" fontId="0" fillId="0" borderId="15" xfId="0" applyFill="1" applyBorder="1"/>
    <xf numFmtId="0" fontId="0" fillId="0" borderId="6" xfId="0" applyFill="1" applyBorder="1"/>
    <xf numFmtId="0" fontId="0" fillId="0" borderId="16" xfId="0" applyFill="1" applyBorder="1"/>
    <xf numFmtId="0" fontId="0" fillId="0" borderId="17" xfId="0" applyFill="1" applyBorder="1"/>
    <xf numFmtId="0" fontId="0" fillId="0" borderId="18" xfId="0" applyFill="1" applyBorder="1"/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/>
    <xf numFmtId="0" fontId="0" fillId="0" borderId="19" xfId="0" applyFill="1" applyBorder="1"/>
    <xf numFmtId="0" fontId="0" fillId="0" borderId="20" xfId="0" applyFill="1" applyBorder="1"/>
    <xf numFmtId="0" fontId="0" fillId="0" borderId="21" xfId="0" applyFill="1" applyBorder="1"/>
    <xf numFmtId="0" fontId="0" fillId="0" borderId="22" xfId="0" applyFill="1" applyBorder="1"/>
    <xf numFmtId="0" fontId="0" fillId="0" borderId="23" xfId="0" applyFill="1" applyBorder="1"/>
    <xf numFmtId="0" fontId="0" fillId="0" borderId="24" xfId="0" applyFill="1" applyBorder="1"/>
    <xf numFmtId="0" fontId="2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0" borderId="0" xfId="0" applyFont="1"/>
    <xf numFmtId="2" fontId="0" fillId="0" borderId="8" xfId="0" applyNumberFormat="1" applyFill="1" applyBorder="1"/>
    <xf numFmtId="0" fontId="1" fillId="0" borderId="0" xfId="0" applyFont="1" applyAlignment="1">
      <alignment horizontal="right"/>
    </xf>
    <xf numFmtId="2" fontId="0" fillId="0" borderId="2" xfId="0" applyNumberFormat="1" applyFill="1" applyBorder="1"/>
    <xf numFmtId="2" fontId="0" fillId="0" borderId="3" xfId="0" applyNumberFormat="1" applyFill="1" applyBorder="1"/>
    <xf numFmtId="2" fontId="0" fillId="0" borderId="4" xfId="0" applyNumberFormat="1" applyFill="1" applyBorder="1"/>
    <xf numFmtId="2" fontId="0" fillId="0" borderId="5" xfId="0" applyNumberFormat="1" applyFill="1" applyBorder="1"/>
    <xf numFmtId="2" fontId="0" fillId="0" borderId="1" xfId="0" applyNumberFormat="1" applyFill="1" applyBorder="1"/>
    <xf numFmtId="2" fontId="0" fillId="0" borderId="6" xfId="0" applyNumberFormat="1" applyFill="1" applyBorder="1"/>
    <xf numFmtId="2" fontId="0" fillId="0" borderId="7" xfId="0" applyNumberFormat="1" applyFill="1" applyBorder="1"/>
    <xf numFmtId="2" fontId="0" fillId="0" borderId="9" xfId="0" applyNumberFormat="1" applyFill="1" applyBorder="1"/>
    <xf numFmtId="0" fontId="0" fillId="0" borderId="0" xfId="0" applyBorder="1"/>
  </cellXfs>
  <cellStyles count="1">
    <cellStyle name="Standard" xfId="0" builtinId="0"/>
  </cellStyles>
  <dxfs count="49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171450</xdr:colOff>
      <xdr:row>1</xdr:row>
      <xdr:rowOff>47625</xdr:rowOff>
    </xdr:from>
    <xdr:to>
      <xdr:col>15</xdr:col>
      <xdr:colOff>46942</xdr:colOff>
      <xdr:row>20</xdr:row>
      <xdr:rowOff>170977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9375" y="238125"/>
          <a:ext cx="5466667" cy="37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>
    <tabColor theme="9" tint="0.39997558519241921"/>
  </sheetPr>
  <dimension ref="B2:I128"/>
  <sheetViews>
    <sheetView zoomScaleNormal="100" workbookViewId="0">
      <selection activeCell="H16" sqref="H16"/>
    </sheetView>
  </sheetViews>
  <sheetFormatPr baseColWidth="10" defaultRowHeight="15" x14ac:dyDescent="0.25"/>
  <cols>
    <col min="1" max="1" width="4.85546875" customWidth="1"/>
    <col min="2" max="11" width="12.7109375" customWidth="1"/>
  </cols>
  <sheetData>
    <row r="2" spans="2:8" x14ac:dyDescent="0.25">
      <c r="B2" s="2" t="s">
        <v>22</v>
      </c>
    </row>
    <row r="4" spans="2:8" x14ac:dyDescent="0.25">
      <c r="B4" s="5" t="s">
        <v>0</v>
      </c>
      <c r="C4" s="5" t="s">
        <v>17</v>
      </c>
      <c r="D4" s="5" t="s">
        <v>18</v>
      </c>
      <c r="E4" s="5" t="s">
        <v>61</v>
      </c>
      <c r="F4" s="5" t="s">
        <v>19</v>
      </c>
      <c r="G4" s="5" t="s">
        <v>20</v>
      </c>
      <c r="H4" s="5" t="s">
        <v>21</v>
      </c>
    </row>
    <row r="5" spans="2:8" x14ac:dyDescent="0.25">
      <c r="B5" s="28">
        <v>1</v>
      </c>
      <c r="C5">
        <v>2</v>
      </c>
      <c r="D5">
        <v>3</v>
      </c>
      <c r="E5">
        <v>3</v>
      </c>
      <c r="F5">
        <v>60000</v>
      </c>
      <c r="G5">
        <v>9000</v>
      </c>
      <c r="H5" s="30">
        <v>0</v>
      </c>
    </row>
    <row r="6" spans="2:8" x14ac:dyDescent="0.25">
      <c r="B6" s="28">
        <v>2</v>
      </c>
      <c r="C6">
        <v>1</v>
      </c>
      <c r="D6">
        <v>2</v>
      </c>
      <c r="E6">
        <v>4</v>
      </c>
      <c r="F6">
        <v>80000</v>
      </c>
      <c r="G6">
        <v>12000</v>
      </c>
      <c r="H6" s="30">
        <v>0</v>
      </c>
    </row>
    <row r="7" spans="2:8" x14ac:dyDescent="0.25">
      <c r="B7" s="28">
        <v>3</v>
      </c>
      <c r="C7">
        <v>4</v>
      </c>
      <c r="D7">
        <v>2</v>
      </c>
      <c r="E7">
        <v>5</v>
      </c>
      <c r="F7">
        <v>0</v>
      </c>
      <c r="G7">
        <v>0</v>
      </c>
      <c r="H7" s="30">
        <f>ATAN(0.75)*180/PI()</f>
        <v>36.86989764584402</v>
      </c>
    </row>
    <row r="9" spans="2:8" x14ac:dyDescent="0.25">
      <c r="B9" s="2" t="s">
        <v>54</v>
      </c>
    </row>
    <row r="11" spans="2:8" x14ac:dyDescent="0.25">
      <c r="B11" s="5" t="s">
        <v>0</v>
      </c>
      <c r="C11" s="5" t="s">
        <v>59</v>
      </c>
      <c r="D11" s="5" t="s">
        <v>60</v>
      </c>
      <c r="E11" s="5" t="s">
        <v>24</v>
      </c>
      <c r="F11" s="5" t="s">
        <v>23</v>
      </c>
      <c r="G11" s="5" t="s">
        <v>33</v>
      </c>
      <c r="H11" s="19" t="s">
        <v>32</v>
      </c>
    </row>
    <row r="12" spans="2:8" x14ac:dyDescent="0.25">
      <c r="B12" s="28">
        <v>1</v>
      </c>
      <c r="C12" s="26">
        <v>0</v>
      </c>
      <c r="D12" s="26">
        <v>0</v>
      </c>
      <c r="E12" s="26">
        <v>20</v>
      </c>
      <c r="F12" s="26">
        <v>0</v>
      </c>
      <c r="G12" s="26">
        <v>0</v>
      </c>
      <c r="H12" s="26">
        <v>0</v>
      </c>
    </row>
    <row r="13" spans="2:8" x14ac:dyDescent="0.25">
      <c r="B13" s="28">
        <v>2</v>
      </c>
      <c r="C13" s="26">
        <v>0</v>
      </c>
      <c r="D13" s="26">
        <v>0</v>
      </c>
      <c r="E13" s="26">
        <v>20</v>
      </c>
      <c r="F13" s="26">
        <v>20</v>
      </c>
      <c r="G13" s="26">
        <v>0</v>
      </c>
      <c r="H13" s="26">
        <v>0</v>
      </c>
    </row>
    <row r="14" spans="2:8" x14ac:dyDescent="0.25">
      <c r="B14" s="28">
        <v>3</v>
      </c>
      <c r="C14" s="26">
        <v>0</v>
      </c>
      <c r="D14" s="26">
        <v>0</v>
      </c>
      <c r="E14" s="26">
        <v>0</v>
      </c>
      <c r="F14" s="26">
        <v>0</v>
      </c>
      <c r="G14" s="26">
        <v>0</v>
      </c>
      <c r="H14" s="26">
        <v>0</v>
      </c>
    </row>
    <row r="15" spans="2:8" x14ac:dyDescent="0.25">
      <c r="B15" s="4"/>
      <c r="C15" s="6"/>
      <c r="D15" s="6"/>
      <c r="E15" s="6"/>
      <c r="F15" s="6"/>
      <c r="G15" s="6"/>
      <c r="H15" s="6"/>
    </row>
    <row r="16" spans="2:8" x14ac:dyDescent="0.25">
      <c r="B16" s="2" t="s">
        <v>51</v>
      </c>
      <c r="C16" s="6"/>
      <c r="D16" s="6"/>
      <c r="E16" s="6"/>
      <c r="F16" s="6"/>
      <c r="G16" s="6"/>
      <c r="H16" s="6"/>
    </row>
    <row r="17" spans="2:8" x14ac:dyDescent="0.25">
      <c r="B17" s="2"/>
      <c r="C17" s="6"/>
      <c r="D17" s="6"/>
      <c r="E17" s="6"/>
      <c r="F17" s="6"/>
      <c r="G17" s="6"/>
      <c r="H17" s="6"/>
    </row>
    <row r="18" spans="2:8" ht="18" x14ac:dyDescent="0.35">
      <c r="B18" s="5" t="s">
        <v>31</v>
      </c>
      <c r="C18" s="5" t="s">
        <v>48</v>
      </c>
      <c r="D18" s="5" t="s">
        <v>49</v>
      </c>
      <c r="E18" s="5" t="s">
        <v>50</v>
      </c>
      <c r="F18" s="6"/>
      <c r="G18" s="6"/>
      <c r="H18" s="6"/>
    </row>
    <row r="19" spans="2:8" x14ac:dyDescent="0.25">
      <c r="B19" s="28">
        <v>1</v>
      </c>
      <c r="C19" s="6">
        <v>0</v>
      </c>
      <c r="D19" s="6">
        <v>0</v>
      </c>
      <c r="E19" s="6">
        <v>0</v>
      </c>
      <c r="F19" s="6"/>
      <c r="G19" s="6"/>
      <c r="H19" s="6"/>
    </row>
    <row r="20" spans="2:8" x14ac:dyDescent="0.25">
      <c r="B20" s="28">
        <v>2</v>
      </c>
      <c r="C20" s="6">
        <v>0</v>
      </c>
      <c r="D20" s="6">
        <v>0</v>
      </c>
      <c r="E20" s="6">
        <v>0</v>
      </c>
      <c r="F20" s="6"/>
      <c r="G20" s="6"/>
      <c r="H20" s="6"/>
    </row>
    <row r="21" spans="2:8" x14ac:dyDescent="0.25">
      <c r="B21" s="28">
        <v>3</v>
      </c>
      <c r="C21" s="6">
        <v>100</v>
      </c>
      <c r="D21" s="6">
        <v>0</v>
      </c>
      <c r="E21" s="6">
        <v>0</v>
      </c>
      <c r="F21" s="6"/>
      <c r="G21" s="6"/>
      <c r="H21" s="6"/>
    </row>
    <row r="22" spans="2:8" x14ac:dyDescent="0.25">
      <c r="B22" s="28">
        <v>4</v>
      </c>
      <c r="C22" s="6">
        <v>0</v>
      </c>
      <c r="D22" s="6">
        <v>0</v>
      </c>
      <c r="E22" s="6">
        <v>0</v>
      </c>
      <c r="F22" s="6"/>
      <c r="G22" s="6"/>
      <c r="H22" s="6"/>
    </row>
    <row r="23" spans="2:8" x14ac:dyDescent="0.25">
      <c r="B23" s="4"/>
      <c r="C23" s="6"/>
      <c r="D23" s="6"/>
      <c r="E23" s="6"/>
      <c r="F23" s="6"/>
      <c r="G23" s="6"/>
      <c r="H23" s="6"/>
    </row>
    <row r="24" spans="2:8" x14ac:dyDescent="0.25">
      <c r="B24" s="2" t="s">
        <v>52</v>
      </c>
      <c r="C24" s="6"/>
      <c r="D24" s="6"/>
      <c r="E24" s="6"/>
      <c r="F24" s="6"/>
      <c r="G24" s="6"/>
      <c r="H24" s="6"/>
    </row>
    <row r="25" spans="2:8" x14ac:dyDescent="0.25">
      <c r="B25" s="4"/>
      <c r="C25" s="6"/>
      <c r="D25" s="6"/>
      <c r="E25" s="6"/>
      <c r="F25" s="6"/>
      <c r="G25" s="6"/>
      <c r="H25" s="6"/>
    </row>
    <row r="26" spans="2:8" ht="18" x14ac:dyDescent="0.35">
      <c r="B26" s="5" t="s">
        <v>31</v>
      </c>
      <c r="C26" s="5" t="s">
        <v>47</v>
      </c>
      <c r="D26" s="5" t="s">
        <v>46</v>
      </c>
      <c r="E26" s="5" t="s">
        <v>45</v>
      </c>
      <c r="F26" s="6"/>
      <c r="G26" s="6"/>
      <c r="H26" s="6"/>
    </row>
    <row r="27" spans="2:8" x14ac:dyDescent="0.25">
      <c r="B27" s="28">
        <v>1</v>
      </c>
      <c r="C27" s="6">
        <v>0</v>
      </c>
      <c r="D27" s="6">
        <v>0</v>
      </c>
      <c r="E27" s="6">
        <v>0</v>
      </c>
      <c r="F27" s="6"/>
      <c r="G27" s="6"/>
      <c r="H27" s="6"/>
    </row>
    <row r="28" spans="2:8" x14ac:dyDescent="0.25">
      <c r="B28" s="28">
        <v>2</v>
      </c>
      <c r="C28" s="6">
        <v>0</v>
      </c>
      <c r="D28" s="6">
        <v>0</v>
      </c>
      <c r="E28" s="6">
        <v>0</v>
      </c>
      <c r="F28" s="6"/>
      <c r="G28" s="6"/>
      <c r="H28" s="6"/>
    </row>
    <row r="29" spans="2:8" x14ac:dyDescent="0.25">
      <c r="B29" s="28">
        <v>3</v>
      </c>
      <c r="C29" s="6">
        <v>0</v>
      </c>
      <c r="D29" s="6">
        <v>0</v>
      </c>
      <c r="E29" s="6">
        <v>0</v>
      </c>
      <c r="F29" s="6"/>
      <c r="G29" s="6"/>
      <c r="H29" s="6"/>
    </row>
    <row r="30" spans="2:8" x14ac:dyDescent="0.25">
      <c r="B30" s="28">
        <v>4</v>
      </c>
      <c r="C30" s="6">
        <v>0</v>
      </c>
      <c r="D30" s="6">
        <v>0</v>
      </c>
      <c r="E30" s="6">
        <v>0</v>
      </c>
      <c r="F30" s="6"/>
      <c r="G30" s="6"/>
      <c r="H30" s="6"/>
    </row>
    <row r="31" spans="2:8" x14ac:dyDescent="0.25">
      <c r="B31" s="4"/>
      <c r="C31" s="6"/>
      <c r="D31" s="6"/>
      <c r="E31" s="6"/>
      <c r="F31" s="6"/>
      <c r="G31" s="6"/>
      <c r="H31" s="6"/>
    </row>
    <row r="32" spans="2:8" x14ac:dyDescent="0.25">
      <c r="B32" s="2" t="s">
        <v>53</v>
      </c>
      <c r="C32" s="6"/>
      <c r="D32" s="6"/>
      <c r="E32" s="6"/>
      <c r="F32" s="6"/>
      <c r="G32" s="6"/>
      <c r="H32" s="6"/>
    </row>
    <row r="33" spans="2:8" x14ac:dyDescent="0.25">
      <c r="B33" s="4"/>
      <c r="C33" s="6"/>
      <c r="D33" s="6"/>
      <c r="E33" s="6"/>
      <c r="F33" s="6"/>
      <c r="G33" s="6"/>
      <c r="H33" s="6"/>
    </row>
    <row r="34" spans="2:8" x14ac:dyDescent="0.25">
      <c r="B34" s="5" t="s">
        <v>31</v>
      </c>
      <c r="C34" s="5" t="s">
        <v>55</v>
      </c>
      <c r="D34" s="5" t="s">
        <v>56</v>
      </c>
      <c r="E34" s="5" t="s">
        <v>57</v>
      </c>
      <c r="F34" s="6"/>
      <c r="G34" s="6"/>
      <c r="H34" s="6"/>
    </row>
    <row r="35" spans="2:8" x14ac:dyDescent="0.25">
      <c r="B35" s="28">
        <v>1</v>
      </c>
      <c r="C35" s="29">
        <v>1</v>
      </c>
      <c r="D35" s="29">
        <v>1</v>
      </c>
      <c r="E35" s="29">
        <v>1</v>
      </c>
      <c r="F35" s="6"/>
      <c r="G35" s="6"/>
      <c r="H35" s="6"/>
    </row>
    <row r="36" spans="2:8" x14ac:dyDescent="0.25">
      <c r="B36" s="28">
        <v>2</v>
      </c>
      <c r="C36" s="29">
        <v>0</v>
      </c>
      <c r="D36" s="29">
        <v>0</v>
      </c>
      <c r="E36" s="29">
        <v>0</v>
      </c>
      <c r="F36" s="6"/>
      <c r="G36" s="6"/>
      <c r="H36" s="6"/>
    </row>
    <row r="37" spans="2:8" x14ac:dyDescent="0.25">
      <c r="B37" s="28">
        <v>3</v>
      </c>
      <c r="C37" s="29">
        <v>0</v>
      </c>
      <c r="D37" s="29">
        <v>1</v>
      </c>
      <c r="E37" s="29">
        <v>0</v>
      </c>
      <c r="F37" s="6"/>
      <c r="G37" s="6"/>
      <c r="H37" s="6"/>
    </row>
    <row r="38" spans="2:8" x14ac:dyDescent="0.25">
      <c r="B38" s="28">
        <v>4</v>
      </c>
      <c r="C38" s="29">
        <v>0</v>
      </c>
      <c r="D38" s="29">
        <v>0</v>
      </c>
      <c r="E38" s="29">
        <v>0</v>
      </c>
      <c r="F38" s="6"/>
      <c r="G38" s="6"/>
      <c r="H38" s="6"/>
    </row>
    <row r="39" spans="2:8" x14ac:dyDescent="0.25">
      <c r="B39" s="4"/>
      <c r="C39" s="6"/>
      <c r="D39" s="6"/>
      <c r="E39" s="6"/>
      <c r="F39" s="6"/>
      <c r="G39" s="6"/>
      <c r="H39" s="6"/>
    </row>
    <row r="40" spans="2:8" x14ac:dyDescent="0.25">
      <c r="B40" s="4"/>
      <c r="C40" s="6"/>
      <c r="D40" s="6"/>
      <c r="E40" s="6"/>
      <c r="F40" s="6"/>
      <c r="G40" s="6"/>
      <c r="H40" s="6"/>
    </row>
    <row r="41" spans="2:8" x14ac:dyDescent="0.25">
      <c r="B41" s="4"/>
      <c r="C41" s="6"/>
      <c r="D41" s="6"/>
      <c r="E41" s="6"/>
      <c r="F41" s="6"/>
      <c r="G41" s="6"/>
      <c r="H41" s="6"/>
    </row>
    <row r="42" spans="2:8" x14ac:dyDescent="0.25">
      <c r="B42" s="4"/>
      <c r="C42" s="6"/>
      <c r="D42" s="6"/>
      <c r="E42" s="6"/>
      <c r="F42" s="6"/>
      <c r="G42" s="6"/>
      <c r="H42" s="6"/>
    </row>
    <row r="43" spans="2:8" x14ac:dyDescent="0.25">
      <c r="B43" s="4"/>
      <c r="C43" s="6"/>
      <c r="D43" s="6"/>
      <c r="E43" s="6"/>
      <c r="F43" s="6"/>
      <c r="G43" s="6"/>
      <c r="H43" s="6"/>
    </row>
    <row r="44" spans="2:8" x14ac:dyDescent="0.25">
      <c r="B44" s="4"/>
      <c r="C44" s="6"/>
      <c r="D44" s="6"/>
      <c r="E44" s="6"/>
      <c r="F44" s="6"/>
      <c r="G44" s="6"/>
      <c r="H44" s="6"/>
    </row>
    <row r="45" spans="2:8" x14ac:dyDescent="0.25">
      <c r="B45" s="4"/>
      <c r="C45" s="6"/>
      <c r="D45" s="6"/>
      <c r="E45" s="6"/>
      <c r="F45" s="6"/>
      <c r="G45" s="6"/>
      <c r="H45" s="6"/>
    </row>
    <row r="46" spans="2:8" x14ac:dyDescent="0.25">
      <c r="B46" s="4"/>
      <c r="C46" s="6"/>
      <c r="D46" s="6"/>
      <c r="E46" s="6"/>
      <c r="F46" s="6"/>
      <c r="G46" s="6"/>
      <c r="H46" s="6"/>
    </row>
    <row r="47" spans="2:8" x14ac:dyDescent="0.25">
      <c r="B47" s="4"/>
      <c r="C47" s="6"/>
      <c r="D47" s="6"/>
      <c r="E47" s="6"/>
      <c r="F47" s="6"/>
      <c r="G47" s="6"/>
      <c r="H47" s="6"/>
    </row>
    <row r="48" spans="2:8" x14ac:dyDescent="0.25">
      <c r="B48" s="4"/>
      <c r="C48" s="6"/>
      <c r="D48" s="6"/>
      <c r="E48" s="6"/>
      <c r="F48" s="6"/>
      <c r="G48" s="6"/>
      <c r="H48" s="6"/>
    </row>
    <row r="49" spans="2:8" x14ac:dyDescent="0.25">
      <c r="B49" s="4"/>
      <c r="C49" s="6"/>
      <c r="D49" s="6"/>
      <c r="E49" s="6"/>
      <c r="F49" s="6"/>
      <c r="G49" s="6"/>
      <c r="H49" s="6"/>
    </row>
    <row r="50" spans="2:8" x14ac:dyDescent="0.25">
      <c r="B50" s="4"/>
      <c r="C50" s="6"/>
      <c r="D50" s="6"/>
      <c r="E50" s="6"/>
      <c r="F50" s="6"/>
      <c r="G50" s="6"/>
      <c r="H50" s="6"/>
    </row>
    <row r="51" spans="2:8" x14ac:dyDescent="0.25">
      <c r="B51" s="4"/>
      <c r="C51" s="6"/>
      <c r="D51" s="6"/>
      <c r="E51" s="6"/>
      <c r="F51" s="6"/>
      <c r="G51" s="6"/>
      <c r="H51" s="6"/>
    </row>
    <row r="52" spans="2:8" x14ac:dyDescent="0.25">
      <c r="B52" s="4"/>
      <c r="C52" s="6"/>
      <c r="D52" s="6"/>
      <c r="E52" s="6"/>
      <c r="F52" s="6"/>
      <c r="G52" s="6"/>
      <c r="H52" s="6"/>
    </row>
    <row r="53" spans="2:8" x14ac:dyDescent="0.25">
      <c r="B53" s="4"/>
      <c r="C53" s="6"/>
      <c r="D53" s="6"/>
      <c r="E53" s="6"/>
      <c r="F53" s="6"/>
      <c r="G53" s="6"/>
      <c r="H53" s="6"/>
    </row>
    <row r="54" spans="2:8" x14ac:dyDescent="0.25">
      <c r="B54" s="4"/>
      <c r="C54" s="6"/>
      <c r="D54" s="6"/>
      <c r="E54" s="6"/>
      <c r="F54" s="6"/>
      <c r="G54" s="6"/>
      <c r="H54" s="6"/>
    </row>
    <row r="55" spans="2:8" x14ac:dyDescent="0.25">
      <c r="B55" s="4"/>
      <c r="C55" s="6"/>
      <c r="D55" s="6"/>
      <c r="E55" s="6"/>
      <c r="F55" s="6"/>
      <c r="G55" s="6"/>
      <c r="H55" s="6"/>
    </row>
    <row r="56" spans="2:8" x14ac:dyDescent="0.25">
      <c r="B56" s="4"/>
      <c r="C56" s="6"/>
      <c r="D56" s="6"/>
      <c r="E56" s="6"/>
      <c r="F56" s="6"/>
      <c r="G56" s="6"/>
      <c r="H56" s="6"/>
    </row>
    <row r="57" spans="2:8" x14ac:dyDescent="0.25">
      <c r="B57" s="4"/>
      <c r="C57" s="6"/>
      <c r="D57" s="6"/>
      <c r="E57" s="6"/>
      <c r="F57" s="6"/>
      <c r="G57" s="6"/>
      <c r="H57" s="6"/>
    </row>
    <row r="58" spans="2:8" x14ac:dyDescent="0.25">
      <c r="B58" s="4"/>
      <c r="C58" s="6"/>
      <c r="D58" s="6"/>
      <c r="E58" s="6"/>
      <c r="F58" s="6"/>
      <c r="G58" s="6"/>
      <c r="H58" s="6"/>
    </row>
    <row r="59" spans="2:8" x14ac:dyDescent="0.25">
      <c r="B59" s="4"/>
      <c r="C59" s="6"/>
      <c r="D59" s="6"/>
      <c r="E59" s="6"/>
      <c r="F59" s="6"/>
      <c r="G59" s="6"/>
      <c r="H59" s="6"/>
    </row>
    <row r="60" spans="2:8" x14ac:dyDescent="0.25">
      <c r="B60" s="4"/>
      <c r="C60" s="6"/>
      <c r="D60" s="6"/>
      <c r="E60" s="6"/>
      <c r="F60" s="6"/>
      <c r="G60" s="6"/>
      <c r="H60" s="6"/>
    </row>
    <row r="61" spans="2:8" x14ac:dyDescent="0.25">
      <c r="B61" s="4"/>
      <c r="C61" s="6"/>
      <c r="D61" s="6"/>
      <c r="E61" s="6"/>
      <c r="F61" s="6"/>
      <c r="G61" s="6"/>
      <c r="H61" s="6"/>
    </row>
    <row r="62" spans="2:8" x14ac:dyDescent="0.25">
      <c r="B62" s="4"/>
      <c r="C62" s="6"/>
      <c r="D62" s="6"/>
      <c r="E62" s="6"/>
      <c r="F62" s="6"/>
      <c r="G62" s="6"/>
      <c r="H62" s="6"/>
    </row>
    <row r="63" spans="2:8" x14ac:dyDescent="0.25">
      <c r="B63" s="4"/>
      <c r="C63" s="6"/>
      <c r="D63" s="6"/>
      <c r="E63" s="6"/>
      <c r="F63" s="6"/>
      <c r="G63" s="6"/>
      <c r="H63" s="6"/>
    </row>
    <row r="64" spans="2:8" x14ac:dyDescent="0.25">
      <c r="B64" s="4"/>
      <c r="C64" s="6"/>
      <c r="D64" s="6"/>
      <c r="E64" s="6"/>
      <c r="F64" s="6"/>
      <c r="G64" s="6"/>
      <c r="H64" s="6"/>
    </row>
    <row r="65" spans="2:8" x14ac:dyDescent="0.25">
      <c r="B65" s="4"/>
      <c r="C65" s="6"/>
      <c r="D65" s="6"/>
      <c r="E65" s="6"/>
      <c r="F65" s="6"/>
      <c r="G65" s="6"/>
      <c r="H65" s="6"/>
    </row>
    <row r="66" spans="2:8" x14ac:dyDescent="0.25">
      <c r="B66" s="4"/>
      <c r="C66" s="6"/>
      <c r="D66" s="6"/>
      <c r="E66" s="6"/>
      <c r="F66" s="6"/>
      <c r="G66" s="6"/>
      <c r="H66" s="6"/>
    </row>
    <row r="67" spans="2:8" x14ac:dyDescent="0.25">
      <c r="B67" s="4"/>
      <c r="C67" s="6"/>
      <c r="D67" s="6"/>
      <c r="E67" s="6"/>
      <c r="F67" s="6"/>
      <c r="G67" s="6"/>
      <c r="H67" s="6"/>
    </row>
    <row r="68" spans="2:8" x14ac:dyDescent="0.25">
      <c r="B68" s="4"/>
      <c r="C68" s="6"/>
      <c r="D68" s="6"/>
      <c r="E68" s="6"/>
      <c r="F68" s="6"/>
      <c r="G68" s="6"/>
      <c r="H68" s="6"/>
    </row>
    <row r="69" spans="2:8" x14ac:dyDescent="0.25">
      <c r="B69" s="4"/>
      <c r="C69" s="6"/>
      <c r="D69" s="6"/>
      <c r="E69" s="6"/>
      <c r="F69" s="6"/>
      <c r="G69" s="6"/>
      <c r="H69" s="6"/>
    </row>
    <row r="70" spans="2:8" x14ac:dyDescent="0.25">
      <c r="B70" s="4"/>
      <c r="C70" s="6"/>
      <c r="D70" s="6"/>
      <c r="E70" s="6"/>
      <c r="F70" s="6"/>
      <c r="G70" s="6"/>
      <c r="H70" s="6"/>
    </row>
    <row r="71" spans="2:8" x14ac:dyDescent="0.25">
      <c r="B71" s="4"/>
      <c r="C71" s="6"/>
      <c r="D71" s="6"/>
      <c r="E71" s="6"/>
      <c r="F71" s="6"/>
      <c r="G71" s="6"/>
      <c r="H71" s="6"/>
    </row>
    <row r="72" spans="2:8" x14ac:dyDescent="0.25">
      <c r="B72" s="4"/>
      <c r="C72" s="6"/>
      <c r="D72" s="6"/>
      <c r="E72" s="6"/>
      <c r="F72" s="6"/>
      <c r="G72" s="6"/>
      <c r="H72" s="6"/>
    </row>
    <row r="73" spans="2:8" x14ac:dyDescent="0.25">
      <c r="B73" s="4"/>
      <c r="C73" s="6"/>
      <c r="D73" s="6"/>
      <c r="E73" s="6"/>
      <c r="F73" s="6"/>
      <c r="G73" s="6"/>
      <c r="H73" s="6"/>
    </row>
    <row r="74" spans="2:8" x14ac:dyDescent="0.25">
      <c r="B74" s="4"/>
      <c r="C74" s="6"/>
      <c r="D74" s="6"/>
      <c r="E74" s="6"/>
      <c r="F74" s="6"/>
      <c r="G74" s="6"/>
      <c r="H74" s="6"/>
    </row>
    <row r="75" spans="2:8" x14ac:dyDescent="0.25">
      <c r="B75" s="4"/>
      <c r="C75" s="6"/>
      <c r="D75" s="6"/>
      <c r="E75" s="6"/>
      <c r="F75" s="6"/>
      <c r="G75" s="6"/>
      <c r="H75" s="6"/>
    </row>
    <row r="76" spans="2:8" x14ac:dyDescent="0.25">
      <c r="B76" s="4"/>
      <c r="C76" s="6"/>
      <c r="D76" s="6"/>
      <c r="E76" s="6"/>
      <c r="F76" s="6"/>
      <c r="G76" s="6"/>
      <c r="H76" s="6"/>
    </row>
    <row r="77" spans="2:8" x14ac:dyDescent="0.25">
      <c r="B77" s="4"/>
      <c r="C77" s="6"/>
      <c r="D77" s="6"/>
      <c r="E77" s="6"/>
      <c r="F77" s="6"/>
      <c r="G77" s="6"/>
      <c r="H77" s="6"/>
    </row>
    <row r="78" spans="2:8" x14ac:dyDescent="0.25">
      <c r="B78" s="4"/>
      <c r="C78" s="6"/>
      <c r="D78" s="6"/>
      <c r="E78" s="6"/>
      <c r="F78" s="6"/>
      <c r="G78" s="6"/>
      <c r="H78" s="6"/>
    </row>
    <row r="79" spans="2:8" x14ac:dyDescent="0.25">
      <c r="B79" s="4"/>
      <c r="C79" s="6"/>
      <c r="D79" s="6"/>
      <c r="E79" s="6"/>
      <c r="F79" s="6"/>
      <c r="G79" s="6"/>
      <c r="H79" s="6"/>
    </row>
    <row r="80" spans="2:8" x14ac:dyDescent="0.25">
      <c r="B80" s="4"/>
      <c r="C80" s="6"/>
      <c r="D80" s="6"/>
      <c r="E80" s="6"/>
      <c r="F80" s="6"/>
      <c r="G80" s="6"/>
      <c r="H80" s="6"/>
    </row>
    <row r="81" spans="2:8" x14ac:dyDescent="0.25">
      <c r="B81" s="4"/>
      <c r="C81" s="6"/>
      <c r="D81" s="6"/>
      <c r="E81" s="6"/>
      <c r="F81" s="6"/>
      <c r="G81" s="6"/>
      <c r="H81" s="6"/>
    </row>
    <row r="82" spans="2:8" x14ac:dyDescent="0.25">
      <c r="B82" s="4"/>
      <c r="C82" s="6"/>
      <c r="D82" s="6"/>
      <c r="E82" s="6"/>
      <c r="F82" s="6"/>
      <c r="G82" s="6"/>
      <c r="H82" s="6"/>
    </row>
    <row r="83" spans="2:8" x14ac:dyDescent="0.25">
      <c r="B83" s="4"/>
      <c r="C83" s="6"/>
      <c r="D83" s="6"/>
      <c r="E83" s="6"/>
      <c r="F83" s="6"/>
      <c r="G83" s="6"/>
      <c r="H83" s="6"/>
    </row>
    <row r="84" spans="2:8" x14ac:dyDescent="0.25">
      <c r="B84" s="4"/>
      <c r="C84" s="6"/>
      <c r="D84" s="6"/>
      <c r="E84" s="6"/>
      <c r="F84" s="6"/>
      <c r="G84" s="6"/>
      <c r="H84" s="6"/>
    </row>
    <row r="85" spans="2:8" x14ac:dyDescent="0.25">
      <c r="B85" s="4"/>
      <c r="C85" s="6"/>
      <c r="D85" s="6"/>
      <c r="E85" s="6"/>
      <c r="F85" s="6"/>
      <c r="G85" s="6"/>
      <c r="H85" s="6"/>
    </row>
    <row r="86" spans="2:8" x14ac:dyDescent="0.25">
      <c r="B86" s="4"/>
      <c r="C86" s="6"/>
      <c r="D86" s="6"/>
      <c r="E86" s="6"/>
      <c r="F86" s="6"/>
      <c r="G86" s="6"/>
      <c r="H86" s="6"/>
    </row>
    <row r="87" spans="2:8" x14ac:dyDescent="0.25">
      <c r="B87" s="4"/>
      <c r="C87" s="6"/>
      <c r="D87" s="6"/>
      <c r="E87" s="6"/>
      <c r="F87" s="6"/>
      <c r="G87" s="6"/>
      <c r="H87" s="6"/>
    </row>
    <row r="88" spans="2:8" x14ac:dyDescent="0.25">
      <c r="B88" s="4"/>
      <c r="C88" s="6"/>
      <c r="D88" s="6"/>
      <c r="E88" s="6"/>
      <c r="F88" s="6"/>
      <c r="G88" s="6"/>
      <c r="H88" s="6"/>
    </row>
    <row r="89" spans="2:8" x14ac:dyDescent="0.25">
      <c r="B89" s="4"/>
      <c r="C89" s="6"/>
      <c r="D89" s="6"/>
      <c r="E89" s="6"/>
      <c r="F89" s="6"/>
      <c r="G89" s="6"/>
      <c r="H89" s="6"/>
    </row>
    <row r="90" spans="2:8" x14ac:dyDescent="0.25">
      <c r="B90" s="4"/>
      <c r="C90" s="6"/>
      <c r="D90" s="6"/>
      <c r="E90" s="6"/>
      <c r="F90" s="6"/>
      <c r="G90" s="6"/>
      <c r="H90" s="6"/>
    </row>
    <row r="91" spans="2:8" x14ac:dyDescent="0.25">
      <c r="B91" s="4"/>
      <c r="C91" s="6"/>
      <c r="D91" s="6"/>
      <c r="E91" s="6"/>
      <c r="F91" s="6"/>
      <c r="G91" s="6"/>
      <c r="H91" s="6"/>
    </row>
    <row r="92" spans="2:8" x14ac:dyDescent="0.25">
      <c r="B92" s="4"/>
      <c r="C92" s="6"/>
      <c r="D92" s="6"/>
      <c r="E92" s="6"/>
      <c r="F92" s="6"/>
      <c r="G92" s="6"/>
      <c r="H92" s="6"/>
    </row>
    <row r="93" spans="2:8" x14ac:dyDescent="0.25">
      <c r="B93" s="4"/>
      <c r="C93" s="6"/>
      <c r="D93" s="6"/>
      <c r="E93" s="6"/>
      <c r="F93" s="6"/>
      <c r="G93" s="6"/>
      <c r="H93" s="6"/>
    </row>
    <row r="94" spans="2:8" x14ac:dyDescent="0.25">
      <c r="B94" s="4"/>
      <c r="C94" s="6"/>
      <c r="D94" s="6"/>
      <c r="E94" s="6"/>
      <c r="F94" s="6"/>
      <c r="G94" s="6"/>
      <c r="H94" s="6"/>
    </row>
    <row r="95" spans="2:8" x14ac:dyDescent="0.25">
      <c r="B95" s="4"/>
      <c r="C95" s="6"/>
      <c r="D95" s="6"/>
      <c r="E95" s="6"/>
      <c r="F95" s="6"/>
      <c r="G95" s="6"/>
      <c r="H95" s="6"/>
    </row>
    <row r="96" spans="2:8" x14ac:dyDescent="0.25">
      <c r="B96" s="4"/>
      <c r="C96" s="6"/>
      <c r="D96" s="6"/>
      <c r="E96" s="6"/>
      <c r="F96" s="6"/>
      <c r="G96" s="6"/>
      <c r="H96" s="6"/>
    </row>
    <row r="97" spans="2:8" x14ac:dyDescent="0.25">
      <c r="B97" s="4"/>
      <c r="C97" s="6"/>
      <c r="D97" s="6"/>
      <c r="E97" s="6"/>
      <c r="F97" s="6"/>
      <c r="G97" s="6"/>
      <c r="H97" s="6"/>
    </row>
    <row r="98" spans="2:8" x14ac:dyDescent="0.25">
      <c r="B98" s="4"/>
      <c r="C98" s="6"/>
      <c r="D98" s="6"/>
      <c r="E98" s="6"/>
      <c r="F98" s="6"/>
      <c r="G98" s="6"/>
      <c r="H98" s="6"/>
    </row>
    <row r="99" spans="2:8" x14ac:dyDescent="0.25">
      <c r="B99" s="4"/>
      <c r="C99" s="6"/>
      <c r="D99" s="6"/>
      <c r="E99" s="6"/>
      <c r="F99" s="6"/>
      <c r="G99" s="6"/>
      <c r="H99" s="6"/>
    </row>
    <row r="100" spans="2:8" x14ac:dyDescent="0.25">
      <c r="B100" s="4"/>
      <c r="C100" s="6"/>
      <c r="D100" s="6"/>
      <c r="E100" s="6"/>
      <c r="F100" s="6"/>
      <c r="G100" s="6"/>
      <c r="H100" s="6"/>
    </row>
    <row r="101" spans="2:8" x14ac:dyDescent="0.25">
      <c r="B101" s="4"/>
      <c r="C101" s="6"/>
      <c r="D101" s="6"/>
      <c r="E101" s="6"/>
      <c r="F101" s="6"/>
      <c r="G101" s="6"/>
      <c r="H101" s="6"/>
    </row>
    <row r="102" spans="2:8" x14ac:dyDescent="0.25">
      <c r="B102" s="4"/>
      <c r="C102" s="6"/>
      <c r="D102" s="6"/>
      <c r="E102" s="6"/>
      <c r="F102" s="6"/>
      <c r="G102" s="6"/>
      <c r="H102" s="6"/>
    </row>
    <row r="103" spans="2:8" x14ac:dyDescent="0.25">
      <c r="B103" s="4"/>
      <c r="C103" s="6"/>
      <c r="D103" s="6"/>
      <c r="E103" s="6"/>
      <c r="F103" s="6"/>
      <c r="G103" s="6"/>
      <c r="H103" s="6"/>
    </row>
    <row r="104" spans="2:8" x14ac:dyDescent="0.25">
      <c r="B104" s="4"/>
      <c r="C104" s="6"/>
      <c r="D104" s="6"/>
      <c r="E104" s="6"/>
      <c r="F104" s="6"/>
      <c r="G104" s="6"/>
      <c r="H104" s="6"/>
    </row>
    <row r="105" spans="2:8" x14ac:dyDescent="0.25">
      <c r="B105" s="4"/>
      <c r="C105" s="6"/>
      <c r="D105" s="6"/>
      <c r="E105" s="6"/>
      <c r="F105" s="6"/>
      <c r="G105" s="6"/>
      <c r="H105" s="6"/>
    </row>
    <row r="106" spans="2:8" x14ac:dyDescent="0.25">
      <c r="B106" s="4"/>
      <c r="C106" s="6"/>
      <c r="D106" s="6"/>
      <c r="E106" s="6"/>
      <c r="F106" s="6"/>
      <c r="G106" s="6"/>
      <c r="H106" s="6"/>
    </row>
    <row r="107" spans="2:8" x14ac:dyDescent="0.25">
      <c r="B107" s="4"/>
      <c r="C107" s="6"/>
      <c r="D107" s="6"/>
      <c r="E107" s="6"/>
      <c r="F107" s="6"/>
      <c r="G107" s="6"/>
      <c r="H107" s="6"/>
    </row>
    <row r="108" spans="2:8" x14ac:dyDescent="0.25">
      <c r="B108" s="4"/>
      <c r="C108" s="6"/>
      <c r="D108" s="6"/>
      <c r="E108" s="6"/>
      <c r="F108" s="6"/>
      <c r="G108" s="6"/>
      <c r="H108" s="6"/>
    </row>
    <row r="109" spans="2:8" x14ac:dyDescent="0.25">
      <c r="B109" s="4"/>
      <c r="C109" s="6"/>
      <c r="D109" s="6"/>
      <c r="E109" s="6"/>
      <c r="F109" s="6"/>
      <c r="G109" s="6"/>
      <c r="H109" s="6"/>
    </row>
    <row r="110" spans="2:8" x14ac:dyDescent="0.25">
      <c r="B110" s="4"/>
      <c r="C110" s="6"/>
      <c r="D110" s="6"/>
      <c r="E110" s="6"/>
      <c r="F110" s="6"/>
      <c r="G110" s="6"/>
      <c r="H110" s="6"/>
    </row>
    <row r="112" spans="2:8" x14ac:dyDescent="0.25">
      <c r="B112" s="2" t="s">
        <v>35</v>
      </c>
    </row>
    <row r="114" spans="2:9" x14ac:dyDescent="0.25">
      <c r="B114" s="5" t="s">
        <v>31</v>
      </c>
      <c r="C114" s="5" t="s">
        <v>37</v>
      </c>
      <c r="D114" s="5" t="s">
        <v>41</v>
      </c>
      <c r="E114" s="5" t="s">
        <v>38</v>
      </c>
    </row>
    <row r="115" spans="2:9" x14ac:dyDescent="0.25">
      <c r="B115">
        <v>2</v>
      </c>
      <c r="C115">
        <v>2</v>
      </c>
      <c r="D115">
        <v>12</v>
      </c>
      <c r="E115">
        <f>(B115-1)*3+C115</f>
        <v>5</v>
      </c>
    </row>
    <row r="120" spans="2:9" x14ac:dyDescent="0.25">
      <c r="B120" s="2" t="s">
        <v>36</v>
      </c>
      <c r="F120" s="2" t="s">
        <v>39</v>
      </c>
    </row>
    <row r="122" spans="2:9" x14ac:dyDescent="0.25">
      <c r="B122" s="5" t="s">
        <v>31</v>
      </c>
      <c r="C122" s="5" t="s">
        <v>37</v>
      </c>
      <c r="D122" s="5" t="s">
        <v>38</v>
      </c>
      <c r="F122" s="5" t="s">
        <v>31</v>
      </c>
      <c r="G122" s="5" t="s">
        <v>37</v>
      </c>
      <c r="H122" s="5" t="s">
        <v>40</v>
      </c>
      <c r="I122" s="5" t="s">
        <v>38</v>
      </c>
    </row>
    <row r="123" spans="2:9" x14ac:dyDescent="0.25">
      <c r="B123">
        <v>1</v>
      </c>
      <c r="C123">
        <v>1</v>
      </c>
      <c r="D123">
        <f>(B123-1)*3+C123</f>
        <v>1</v>
      </c>
      <c r="F123">
        <v>3</v>
      </c>
      <c r="G123">
        <v>1</v>
      </c>
      <c r="H123" s="26">
        <v>20000</v>
      </c>
      <c r="I123">
        <f>(F123-1)*3+G123</f>
        <v>7</v>
      </c>
    </row>
    <row r="124" spans="2:9" x14ac:dyDescent="0.25">
      <c r="B124">
        <v>1</v>
      </c>
      <c r="C124">
        <v>2</v>
      </c>
      <c r="D124">
        <f t="shared" ref="D124:D128" si="0">(B124-1)*3+C124</f>
        <v>2</v>
      </c>
    </row>
    <row r="125" spans="2:9" x14ac:dyDescent="0.25">
      <c r="B125">
        <v>1</v>
      </c>
      <c r="C125">
        <v>3</v>
      </c>
      <c r="D125">
        <f t="shared" si="0"/>
        <v>3</v>
      </c>
    </row>
    <row r="126" spans="2:9" x14ac:dyDescent="0.25">
      <c r="B126">
        <v>4</v>
      </c>
      <c r="C126">
        <v>1</v>
      </c>
      <c r="D126">
        <f t="shared" si="0"/>
        <v>10</v>
      </c>
    </row>
    <row r="127" spans="2:9" x14ac:dyDescent="0.25">
      <c r="B127">
        <v>4</v>
      </c>
      <c r="C127">
        <v>2</v>
      </c>
      <c r="D127">
        <f t="shared" si="0"/>
        <v>11</v>
      </c>
    </row>
    <row r="128" spans="2:9" x14ac:dyDescent="0.25">
      <c r="B128">
        <v>4</v>
      </c>
      <c r="C128">
        <v>3</v>
      </c>
      <c r="D128">
        <f t="shared" si="0"/>
        <v>12</v>
      </c>
    </row>
  </sheetData>
  <pageMargins left="0.7" right="0.7" top="0.78740157499999996" bottom="0.78740157499999996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rgb="FFFFC000"/>
  </sheetPr>
  <dimension ref="A1:N107"/>
  <sheetViews>
    <sheetView topLeftCell="A55" zoomScale="120" zoomScaleNormal="120" workbookViewId="0">
      <selection activeCell="J24" sqref="J24"/>
    </sheetView>
  </sheetViews>
  <sheetFormatPr baseColWidth="10" defaultRowHeight="15" x14ac:dyDescent="0.25"/>
  <cols>
    <col min="1" max="1" width="3" customWidth="1"/>
    <col min="2" max="10" width="12.7109375" customWidth="1"/>
  </cols>
  <sheetData>
    <row r="1" spans="1:10" ht="15.75" thickBot="1" x14ac:dyDescent="0.3">
      <c r="A1" s="47"/>
    </row>
    <row r="2" spans="1:10" ht="15.75" thickBot="1" x14ac:dyDescent="0.3">
      <c r="A2" s="47"/>
      <c r="B2" s="3" t="s">
        <v>10</v>
      </c>
      <c r="C2" s="25">
        <f ca="1">_xlfn.SHEET()-1</f>
        <v>1</v>
      </c>
    </row>
    <row r="3" spans="1:10" x14ac:dyDescent="0.25">
      <c r="A3" s="47"/>
    </row>
    <row r="4" spans="1:10" x14ac:dyDescent="0.25">
      <c r="A4" s="47"/>
      <c r="B4" s="2" t="s">
        <v>5</v>
      </c>
      <c r="F4" s="2" t="s">
        <v>44</v>
      </c>
    </row>
    <row r="5" spans="1:10" x14ac:dyDescent="0.25">
      <c r="A5" s="47"/>
      <c r="D5" s="1"/>
    </row>
    <row r="6" spans="1:10" x14ac:dyDescent="0.25">
      <c r="A6" s="47"/>
      <c r="B6" s="3" t="s">
        <v>11</v>
      </c>
      <c r="C6" s="8">
        <f ca="1">VLOOKUP(C$2,Eingabedaten!$B$5:$H$7,2,FALSE)</f>
        <v>2</v>
      </c>
      <c r="D6" s="1" t="s">
        <v>31</v>
      </c>
      <c r="F6" s="3" t="s">
        <v>62</v>
      </c>
      <c r="G6" s="10">
        <f ca="1">VLOOKUP(C$2,Eingabedaten!$B$12:$H$14,2,FALSE)</f>
        <v>0</v>
      </c>
      <c r="H6" t="s">
        <v>30</v>
      </c>
    </row>
    <row r="7" spans="1:10" x14ac:dyDescent="0.25">
      <c r="A7" s="47"/>
      <c r="B7" s="3" t="s">
        <v>12</v>
      </c>
      <c r="C7" s="8">
        <f ca="1">VLOOKUP(C$2,Eingabedaten!$B$5:$H$7,3,FALSE)</f>
        <v>3</v>
      </c>
      <c r="D7" s="1" t="s">
        <v>31</v>
      </c>
      <c r="F7" s="3" t="s">
        <v>63</v>
      </c>
      <c r="G7" s="10">
        <f ca="1">VLOOKUP(C$2,Eingabedaten!$B$12:$H$14,3,FALSE)</f>
        <v>0</v>
      </c>
      <c r="H7" t="s">
        <v>30</v>
      </c>
    </row>
    <row r="8" spans="1:10" x14ac:dyDescent="0.25">
      <c r="A8" s="47"/>
      <c r="B8" s="3" t="s">
        <v>8</v>
      </c>
      <c r="C8" s="9">
        <f ca="1">VLOOKUP(C$2,Eingabedaten!$B$5:$H$7,4,FALSE)</f>
        <v>3</v>
      </c>
      <c r="D8" t="s">
        <v>4</v>
      </c>
      <c r="F8" s="3" t="s">
        <v>6</v>
      </c>
      <c r="G8" s="10">
        <f ca="1">VLOOKUP(C$2,Eingabedaten!$B$12:$H$14,4,FALSE)</f>
        <v>20</v>
      </c>
      <c r="H8" t="s">
        <v>64</v>
      </c>
    </row>
    <row r="9" spans="1:10" x14ac:dyDescent="0.25">
      <c r="A9" s="47"/>
      <c r="B9" s="3" t="s">
        <v>9</v>
      </c>
      <c r="C9" s="9">
        <f ca="1">VLOOKUP(C$2,Eingabedaten!$B$5:$H$7,5,FALSE)</f>
        <v>60000</v>
      </c>
      <c r="D9" t="s">
        <v>3</v>
      </c>
      <c r="F9" s="3" t="s">
        <v>7</v>
      </c>
      <c r="G9" s="10">
        <f ca="1">VLOOKUP(C$2,Eingabedaten!$B$12:$H$14,5,FALSE)</f>
        <v>0</v>
      </c>
      <c r="H9" t="s">
        <v>64</v>
      </c>
    </row>
    <row r="10" spans="1:10" ht="18" x14ac:dyDescent="0.35">
      <c r="A10" s="47"/>
      <c r="B10" s="3" t="s">
        <v>14</v>
      </c>
      <c r="C10" s="9">
        <f ca="1">VLOOKUP(C$2,Eingabedaten!$B$5:$H$7,6,FALSE)</f>
        <v>9000</v>
      </c>
      <c r="D10" t="s">
        <v>2</v>
      </c>
      <c r="F10" s="3" t="s">
        <v>43</v>
      </c>
      <c r="G10" s="10">
        <f ca="1">VLOOKUP(C$2,Eingabedaten!$B$12:$H$14,6,FALSE)</f>
        <v>0</v>
      </c>
      <c r="H10" t="s">
        <v>25</v>
      </c>
    </row>
    <row r="11" spans="1:10" ht="18" x14ac:dyDescent="0.35">
      <c r="A11" s="47"/>
      <c r="B11" s="3" t="s">
        <v>13</v>
      </c>
      <c r="C11" s="9">
        <f ca="1">VLOOKUP(C$2,Eingabedaten!$B$5:$H$7,7,FALSE)</f>
        <v>0</v>
      </c>
      <c r="D11" t="s">
        <v>1</v>
      </c>
      <c r="F11" s="3" t="s">
        <v>42</v>
      </c>
      <c r="G11" s="10">
        <f ca="1">VLOOKUP(C$2,Eingabedaten!$B$12:$H$14,7,FALSE)</f>
        <v>0</v>
      </c>
      <c r="H11" t="s">
        <v>26</v>
      </c>
    </row>
    <row r="12" spans="1:10" ht="18" x14ac:dyDescent="0.35">
      <c r="A12" s="47"/>
      <c r="B12" s="3" t="s">
        <v>13</v>
      </c>
      <c r="C12" s="7">
        <f ca="1">C11*PI()/180</f>
        <v>0</v>
      </c>
      <c r="D12" t="s">
        <v>28</v>
      </c>
      <c r="F12" s="3" t="s">
        <v>27</v>
      </c>
      <c r="G12" s="18">
        <v>1.2E-5</v>
      </c>
      <c r="H12" t="s">
        <v>29</v>
      </c>
    </row>
    <row r="13" spans="1:10" x14ac:dyDescent="0.25">
      <c r="A13" s="47"/>
    </row>
    <row r="14" spans="1:10" x14ac:dyDescent="0.25">
      <c r="A14" s="47"/>
      <c r="B14" s="2" t="s">
        <v>16</v>
      </c>
      <c r="H14" s="27" t="s">
        <v>58</v>
      </c>
    </row>
    <row r="15" spans="1:10" ht="19.5" thickBot="1" x14ac:dyDescent="0.4">
      <c r="A15" s="47"/>
      <c r="C15" t="s">
        <v>15</v>
      </c>
      <c r="J15" t="s">
        <v>34</v>
      </c>
    </row>
    <row r="16" spans="1:10" x14ac:dyDescent="0.25">
      <c r="A16" s="47"/>
      <c r="C16" s="20">
        <f ca="1">C9/C8</f>
        <v>20000</v>
      </c>
      <c r="D16" s="11">
        <v>0</v>
      </c>
      <c r="E16" s="12">
        <v>0</v>
      </c>
      <c r="F16" s="20">
        <f ca="1">-C16</f>
        <v>-20000</v>
      </c>
      <c r="G16" s="11">
        <v>0</v>
      </c>
      <c r="H16" s="12">
        <v>0</v>
      </c>
      <c r="J16" s="15">
        <f ca="1">-(2*G6+G7)*C8/6</f>
        <v>0</v>
      </c>
    </row>
    <row r="17" spans="1:10" x14ac:dyDescent="0.25">
      <c r="A17" s="47"/>
      <c r="C17" s="13">
        <v>0</v>
      </c>
      <c r="D17" s="21">
        <f ca="1">12*C10/C8^3</f>
        <v>4000</v>
      </c>
      <c r="E17" s="22">
        <f ca="1">-6*C10/C8^2</f>
        <v>-6000</v>
      </c>
      <c r="F17" s="13">
        <v>0</v>
      </c>
      <c r="G17" s="21">
        <f ca="1">-D17</f>
        <v>-4000</v>
      </c>
      <c r="H17" s="22">
        <f ca="1">E17</f>
        <v>-6000</v>
      </c>
      <c r="J17" s="16">
        <f ca="1">(-0.35*G8-0.15*G9)*C8</f>
        <v>-21</v>
      </c>
    </row>
    <row r="18" spans="1:10" ht="15.75" thickBot="1" x14ac:dyDescent="0.3">
      <c r="A18" s="47"/>
      <c r="C18" s="14">
        <v>0</v>
      </c>
      <c r="D18" s="23">
        <f ca="1">E17</f>
        <v>-6000</v>
      </c>
      <c r="E18" s="24">
        <f ca="1">4*C10/C8</f>
        <v>12000</v>
      </c>
      <c r="F18" s="14">
        <v>0</v>
      </c>
      <c r="G18" s="23">
        <f ca="1">-H17</f>
        <v>6000</v>
      </c>
      <c r="H18" s="24">
        <f ca="1">0.5*E18</f>
        <v>6000</v>
      </c>
      <c r="J18" s="17">
        <f ca="1">(1.5*G8+G9)*C8^2/30</f>
        <v>9</v>
      </c>
    </row>
    <row r="19" spans="1:10" x14ac:dyDescent="0.25">
      <c r="A19" s="47"/>
      <c r="C19" s="20">
        <f ca="1">-C16</f>
        <v>-20000</v>
      </c>
      <c r="D19" s="11">
        <v>0</v>
      </c>
      <c r="E19" s="12">
        <v>0</v>
      </c>
      <c r="F19" s="20">
        <f ca="1">C16</f>
        <v>20000</v>
      </c>
      <c r="G19" s="11">
        <v>0</v>
      </c>
      <c r="H19" s="12">
        <v>0</v>
      </c>
      <c r="J19" s="15">
        <f ca="1">-(G6+2*G7)*C8/6</f>
        <v>0</v>
      </c>
    </row>
    <row r="20" spans="1:10" x14ac:dyDescent="0.25">
      <c r="A20" s="47"/>
      <c r="C20" s="13">
        <v>0</v>
      </c>
      <c r="D20" s="21">
        <f ca="1">-D17</f>
        <v>-4000</v>
      </c>
      <c r="E20" s="22">
        <f ca="1">G18</f>
        <v>6000</v>
      </c>
      <c r="F20" s="13">
        <v>0</v>
      </c>
      <c r="G20" s="21">
        <f ca="1">D17</f>
        <v>4000</v>
      </c>
      <c r="H20" s="22">
        <f ca="1">-H17</f>
        <v>6000</v>
      </c>
      <c r="J20" s="16">
        <f ca="1">(-0.15*G8-0.35*G9)*C8</f>
        <v>-9</v>
      </c>
    </row>
    <row r="21" spans="1:10" ht="15.75" thickBot="1" x14ac:dyDescent="0.3">
      <c r="A21" s="47"/>
      <c r="C21" s="14">
        <v>0</v>
      </c>
      <c r="D21" s="23">
        <f ca="1">H17</f>
        <v>-6000</v>
      </c>
      <c r="E21" s="24">
        <f ca="1">0.5*E18</f>
        <v>6000</v>
      </c>
      <c r="F21" s="14">
        <v>0</v>
      </c>
      <c r="G21" s="23">
        <f ca="1">H20</f>
        <v>6000</v>
      </c>
      <c r="H21" s="24">
        <f ca="1">E18</f>
        <v>12000</v>
      </c>
      <c r="J21" s="17">
        <f ca="1">-(G8+1.5*G9)*C8^2/30</f>
        <v>-6</v>
      </c>
    </row>
    <row r="22" spans="1:10" x14ac:dyDescent="0.25">
      <c r="A22" s="47"/>
    </row>
    <row r="23" spans="1:10" x14ac:dyDescent="0.25">
      <c r="B23" s="2" t="s">
        <v>65</v>
      </c>
    </row>
    <row r="24" spans="1:10" ht="19.5" thickBot="1" x14ac:dyDescent="0.4">
      <c r="C24" t="s">
        <v>66</v>
      </c>
    </row>
    <row r="25" spans="1:10" x14ac:dyDescent="0.25">
      <c r="C25" s="20">
        <f ca="1">COS(C12)</f>
        <v>1</v>
      </c>
      <c r="D25" s="31">
        <f ca="1">SIN(C12)</f>
        <v>0</v>
      </c>
      <c r="E25" s="12">
        <v>0</v>
      </c>
      <c r="F25" s="32">
        <v>0</v>
      </c>
      <c r="G25" s="11">
        <v>0</v>
      </c>
      <c r="H25" s="12">
        <v>0</v>
      </c>
    </row>
    <row r="26" spans="1:10" x14ac:dyDescent="0.25">
      <c r="C26" s="33">
        <f ca="1">-D25</f>
        <v>0</v>
      </c>
      <c r="D26" s="21">
        <f ca="1">C25</f>
        <v>1</v>
      </c>
      <c r="E26" s="34">
        <v>0</v>
      </c>
      <c r="F26" s="13">
        <v>0</v>
      </c>
      <c r="G26" s="35">
        <v>0</v>
      </c>
      <c r="H26" s="34">
        <v>0</v>
      </c>
    </row>
    <row r="27" spans="1:10" ht="15.75" thickBot="1" x14ac:dyDescent="0.3">
      <c r="C27" s="14">
        <v>0</v>
      </c>
      <c r="D27" s="36">
        <v>0</v>
      </c>
      <c r="E27" s="24">
        <v>1</v>
      </c>
      <c r="F27" s="14">
        <v>0</v>
      </c>
      <c r="G27" s="36">
        <v>0</v>
      </c>
      <c r="H27" s="37">
        <v>0</v>
      </c>
    </row>
    <row r="28" spans="1:10" x14ac:dyDescent="0.25">
      <c r="C28" s="32">
        <v>0</v>
      </c>
      <c r="D28" s="11">
        <v>0</v>
      </c>
      <c r="E28" s="12">
        <v>0</v>
      </c>
      <c r="F28" s="20">
        <f ca="1">C25</f>
        <v>1</v>
      </c>
      <c r="G28" s="31">
        <f ca="1">D25</f>
        <v>0</v>
      </c>
      <c r="H28" s="12">
        <v>0</v>
      </c>
    </row>
    <row r="29" spans="1:10" x14ac:dyDescent="0.25">
      <c r="C29" s="13">
        <v>0</v>
      </c>
      <c r="D29" s="35">
        <v>0</v>
      </c>
      <c r="E29" s="34">
        <v>0</v>
      </c>
      <c r="F29" s="33">
        <f ca="1">C26</f>
        <v>0</v>
      </c>
      <c r="G29" s="21">
        <f ca="1">C25</f>
        <v>1</v>
      </c>
      <c r="H29" s="34">
        <v>0</v>
      </c>
    </row>
    <row r="30" spans="1:10" ht="15.75" thickBot="1" x14ac:dyDescent="0.3">
      <c r="C30" s="14">
        <v>0</v>
      </c>
      <c r="D30" s="36">
        <v>0</v>
      </c>
      <c r="E30" s="37">
        <v>0</v>
      </c>
      <c r="F30" s="14">
        <v>0</v>
      </c>
      <c r="G30" s="36">
        <v>0</v>
      </c>
      <c r="H30" s="24">
        <v>1</v>
      </c>
    </row>
    <row r="32" spans="1:10" ht="19.5" thickBot="1" x14ac:dyDescent="0.4">
      <c r="C32" t="s">
        <v>67</v>
      </c>
    </row>
    <row r="33" spans="3:10" x14ac:dyDescent="0.25">
      <c r="C33" s="20">
        <f t="array" ref="C33:H38" ca="1">TRANSPOSE(C25:H30)</f>
        <v>1</v>
      </c>
      <c r="D33" s="31">
        <f ca="1"/>
        <v>0</v>
      </c>
      <c r="E33" s="12">
        <v>0</v>
      </c>
      <c r="F33" s="32">
        <v>0</v>
      </c>
      <c r="G33" s="11">
        <v>0</v>
      </c>
      <c r="H33" s="12">
        <v>0</v>
      </c>
    </row>
    <row r="34" spans="3:10" x14ac:dyDescent="0.25">
      <c r="C34" s="33">
        <f ca="1"/>
        <v>0</v>
      </c>
      <c r="D34" s="21">
        <f ca="1"/>
        <v>1</v>
      </c>
      <c r="E34" s="34">
        <v>0</v>
      </c>
      <c r="F34" s="13">
        <v>0</v>
      </c>
      <c r="G34" s="35">
        <v>0</v>
      </c>
      <c r="H34" s="34">
        <v>0</v>
      </c>
    </row>
    <row r="35" spans="3:10" ht="15.75" thickBot="1" x14ac:dyDescent="0.3">
      <c r="C35" s="14">
        <v>0</v>
      </c>
      <c r="D35" s="36">
        <v>0</v>
      </c>
      <c r="E35" s="24">
        <v>1</v>
      </c>
      <c r="F35" s="14">
        <v>0</v>
      </c>
      <c r="G35" s="36">
        <v>0</v>
      </c>
      <c r="H35" s="37">
        <v>0</v>
      </c>
    </row>
    <row r="36" spans="3:10" x14ac:dyDescent="0.25">
      <c r="C36" s="32">
        <v>0</v>
      </c>
      <c r="D36" s="11">
        <v>0</v>
      </c>
      <c r="E36" s="12">
        <v>0</v>
      </c>
      <c r="F36" s="20">
        <f ca="1"/>
        <v>1</v>
      </c>
      <c r="G36" s="31">
        <f ca="1"/>
        <v>0</v>
      </c>
      <c r="H36" s="12">
        <v>0</v>
      </c>
    </row>
    <row r="37" spans="3:10" x14ac:dyDescent="0.25">
      <c r="C37" s="13">
        <v>0</v>
      </c>
      <c r="D37" s="35">
        <v>0</v>
      </c>
      <c r="E37" s="34">
        <v>0</v>
      </c>
      <c r="F37" s="33">
        <f ca="1"/>
        <v>0</v>
      </c>
      <c r="G37" s="21">
        <f ca="1"/>
        <v>1</v>
      </c>
      <c r="H37" s="34">
        <v>0</v>
      </c>
    </row>
    <row r="38" spans="3:10" ht="15.75" thickBot="1" x14ac:dyDescent="0.3">
      <c r="C38" s="14">
        <v>0</v>
      </c>
      <c r="D38" s="36">
        <v>0</v>
      </c>
      <c r="E38" s="37">
        <v>0</v>
      </c>
      <c r="F38" s="14">
        <v>0</v>
      </c>
      <c r="G38" s="36">
        <v>0</v>
      </c>
      <c r="H38" s="24">
        <v>1</v>
      </c>
    </row>
    <row r="40" spans="3:10" ht="19.5" thickBot="1" x14ac:dyDescent="0.4">
      <c r="C40" t="s">
        <v>68</v>
      </c>
    </row>
    <row r="41" spans="3:10" x14ac:dyDescent="0.25">
      <c r="C41" s="38">
        <f t="array" aca="1" ref="C41:H46" ca="1">MMULT(C25:H30,C16:H21)</f>
        <v>20000</v>
      </c>
      <c r="D41" s="39">
        <f ca="1"/>
        <v>0</v>
      </c>
      <c r="E41" s="40">
        <f ca="1"/>
        <v>0</v>
      </c>
      <c r="F41" s="38">
        <f ca="1"/>
        <v>-20000</v>
      </c>
      <c r="G41" s="39">
        <f ca="1"/>
        <v>0</v>
      </c>
      <c r="H41" s="40">
        <f ca="1"/>
        <v>0</v>
      </c>
    </row>
    <row r="42" spans="3:10" x14ac:dyDescent="0.25">
      <c r="C42" s="41">
        <f ca="1"/>
        <v>0</v>
      </c>
      <c r="D42" s="42">
        <f ca="1"/>
        <v>4000</v>
      </c>
      <c r="E42" s="43">
        <f ca="1"/>
        <v>-6000</v>
      </c>
      <c r="F42" s="41">
        <f ca="1"/>
        <v>0</v>
      </c>
      <c r="G42" s="42">
        <f ca="1"/>
        <v>-4000</v>
      </c>
      <c r="H42" s="43">
        <f ca="1"/>
        <v>-6000</v>
      </c>
    </row>
    <row r="43" spans="3:10" ht="15.75" thickBot="1" x14ac:dyDescent="0.3">
      <c r="C43" s="44">
        <f ca="1"/>
        <v>0</v>
      </c>
      <c r="D43" s="45">
        <f ca="1"/>
        <v>-6000</v>
      </c>
      <c r="E43" s="46">
        <f ca="1"/>
        <v>12000</v>
      </c>
      <c r="F43" s="44">
        <f ca="1"/>
        <v>0</v>
      </c>
      <c r="G43" s="45">
        <f ca="1"/>
        <v>6000</v>
      </c>
      <c r="H43" s="46">
        <f ca="1"/>
        <v>6000</v>
      </c>
    </row>
    <row r="44" spans="3:10" x14ac:dyDescent="0.25">
      <c r="C44" s="38">
        <f ca="1"/>
        <v>-20000</v>
      </c>
      <c r="D44" s="39">
        <f ca="1"/>
        <v>0</v>
      </c>
      <c r="E44" s="40">
        <f ca="1"/>
        <v>0</v>
      </c>
      <c r="F44" s="38">
        <f ca="1"/>
        <v>20000</v>
      </c>
      <c r="G44" s="39">
        <f ca="1"/>
        <v>0</v>
      </c>
      <c r="H44" s="40">
        <f ca="1"/>
        <v>0</v>
      </c>
    </row>
    <row r="45" spans="3:10" x14ac:dyDescent="0.25">
      <c r="C45" s="41">
        <f ca="1"/>
        <v>0</v>
      </c>
      <c r="D45" s="42">
        <f ca="1"/>
        <v>-4000</v>
      </c>
      <c r="E45" s="43">
        <f ca="1"/>
        <v>6000</v>
      </c>
      <c r="F45" s="41">
        <f ca="1"/>
        <v>0</v>
      </c>
      <c r="G45" s="42">
        <f ca="1"/>
        <v>4000</v>
      </c>
      <c r="H45" s="43">
        <f ca="1"/>
        <v>6000</v>
      </c>
    </row>
    <row r="46" spans="3:10" ht="15.75" thickBot="1" x14ac:dyDescent="0.3">
      <c r="C46" s="44">
        <f ca="1"/>
        <v>0</v>
      </c>
      <c r="D46" s="45">
        <f ca="1"/>
        <v>-6000</v>
      </c>
      <c r="E46" s="46">
        <f ca="1"/>
        <v>6000</v>
      </c>
      <c r="F46" s="44">
        <f ca="1"/>
        <v>0</v>
      </c>
      <c r="G46" s="45">
        <f ca="1"/>
        <v>6000</v>
      </c>
      <c r="H46" s="46">
        <f ca="1"/>
        <v>12000</v>
      </c>
    </row>
    <row r="48" spans="3:10" ht="19.5" thickBot="1" x14ac:dyDescent="0.4">
      <c r="C48" t="s">
        <v>69</v>
      </c>
      <c r="J48" s="3" t="s">
        <v>79</v>
      </c>
    </row>
    <row r="49" spans="2:10" x14ac:dyDescent="0.25">
      <c r="C49" s="38">
        <f t="array" aca="1" ref="C49:H54" ca="1">MMULT(C41:H46,C33:H38)</f>
        <v>20000</v>
      </c>
      <c r="D49" s="39">
        <f ca="1"/>
        <v>0</v>
      </c>
      <c r="E49" s="40">
        <f ca="1"/>
        <v>0</v>
      </c>
      <c r="F49" s="38">
        <f ca="1"/>
        <v>-20000</v>
      </c>
      <c r="G49" s="39">
        <f ca="1"/>
        <v>0</v>
      </c>
      <c r="H49" s="40">
        <f ca="1"/>
        <v>0</v>
      </c>
      <c r="J49" s="15">
        <f t="array" aca="1" ref="J49:J54" ca="1">MMULT(C25:H30,J16:J21)</f>
        <v>0</v>
      </c>
    </row>
    <row r="50" spans="2:10" x14ac:dyDescent="0.25">
      <c r="C50" s="41">
        <f ca="1"/>
        <v>0</v>
      </c>
      <c r="D50" s="42">
        <f ca="1"/>
        <v>4000</v>
      </c>
      <c r="E50" s="43">
        <f ca="1"/>
        <v>-6000</v>
      </c>
      <c r="F50" s="41">
        <f ca="1"/>
        <v>0</v>
      </c>
      <c r="G50" s="42">
        <f ca="1"/>
        <v>-4000</v>
      </c>
      <c r="H50" s="43">
        <f ca="1"/>
        <v>-6000</v>
      </c>
      <c r="J50" s="16">
        <f ca="1"/>
        <v>-21</v>
      </c>
    </row>
    <row r="51" spans="2:10" ht="15.75" thickBot="1" x14ac:dyDescent="0.3">
      <c r="C51" s="44">
        <f ca="1"/>
        <v>0</v>
      </c>
      <c r="D51" s="45">
        <f ca="1"/>
        <v>-6000</v>
      </c>
      <c r="E51" s="46">
        <f ca="1"/>
        <v>12000</v>
      </c>
      <c r="F51" s="44">
        <f ca="1"/>
        <v>0</v>
      </c>
      <c r="G51" s="45">
        <f ca="1"/>
        <v>6000</v>
      </c>
      <c r="H51" s="46">
        <f ca="1"/>
        <v>6000</v>
      </c>
      <c r="J51" s="17">
        <f ca="1"/>
        <v>9</v>
      </c>
    </row>
    <row r="52" spans="2:10" x14ac:dyDescent="0.25">
      <c r="C52" s="38">
        <f ca="1"/>
        <v>-20000</v>
      </c>
      <c r="D52" s="39">
        <f ca="1"/>
        <v>0</v>
      </c>
      <c r="E52" s="40">
        <f ca="1"/>
        <v>0</v>
      </c>
      <c r="F52" s="38">
        <f ca="1"/>
        <v>20000</v>
      </c>
      <c r="G52" s="39">
        <f ca="1"/>
        <v>0</v>
      </c>
      <c r="H52" s="40">
        <f ca="1"/>
        <v>0</v>
      </c>
      <c r="J52" s="15">
        <f ca="1"/>
        <v>0</v>
      </c>
    </row>
    <row r="53" spans="2:10" x14ac:dyDescent="0.25">
      <c r="C53" s="41">
        <f ca="1"/>
        <v>0</v>
      </c>
      <c r="D53" s="42">
        <f ca="1"/>
        <v>-4000</v>
      </c>
      <c r="E53" s="43">
        <f ca="1"/>
        <v>6000</v>
      </c>
      <c r="F53" s="41">
        <f ca="1"/>
        <v>0</v>
      </c>
      <c r="G53" s="42">
        <f ca="1"/>
        <v>4000</v>
      </c>
      <c r="H53" s="43">
        <f ca="1"/>
        <v>6000</v>
      </c>
      <c r="J53" s="16">
        <f ca="1"/>
        <v>-9</v>
      </c>
    </row>
    <row r="54" spans="2:10" ht="15.75" thickBot="1" x14ac:dyDescent="0.3">
      <c r="C54" s="44">
        <f ca="1"/>
        <v>0</v>
      </c>
      <c r="D54" s="45">
        <f ca="1"/>
        <v>-6000</v>
      </c>
      <c r="E54" s="46">
        <f ca="1"/>
        <v>6000</v>
      </c>
      <c r="F54" s="44">
        <f ca="1"/>
        <v>0</v>
      </c>
      <c r="G54" s="45">
        <f ca="1"/>
        <v>6000</v>
      </c>
      <c r="H54" s="46">
        <f ca="1"/>
        <v>12000</v>
      </c>
      <c r="J54" s="17">
        <f ca="1"/>
        <v>-6</v>
      </c>
    </row>
    <row r="57" spans="2:10" x14ac:dyDescent="0.25">
      <c r="B57" s="2" t="s">
        <v>70</v>
      </c>
      <c r="F57" s="27" t="s">
        <v>71</v>
      </c>
    </row>
    <row r="59" spans="2:10" ht="19.5" thickBot="1" x14ac:dyDescent="0.4">
      <c r="C59" t="s">
        <v>72</v>
      </c>
      <c r="D59" s="4" t="s">
        <v>73</v>
      </c>
      <c r="G59" s="4" t="s">
        <v>74</v>
      </c>
      <c r="J59" t="s">
        <v>75</v>
      </c>
    </row>
    <row r="60" spans="2:10" x14ac:dyDescent="0.25">
      <c r="B60" s="48">
        <v>1</v>
      </c>
      <c r="C60" s="49">
        <f ca="1">IF(B60=$C$6,1,0)</f>
        <v>0</v>
      </c>
      <c r="D60" s="50">
        <v>0</v>
      </c>
      <c r="E60" s="51">
        <v>0</v>
      </c>
      <c r="F60" s="49">
        <f ca="1">IF(B60=$C$7,1,0)</f>
        <v>0</v>
      </c>
      <c r="G60" s="50">
        <v>0</v>
      </c>
      <c r="H60" s="52">
        <v>0</v>
      </c>
      <c r="J60" s="15">
        <f t="array" aca="1" ref="J60:J71" ca="1">MMULT(C60:H71,J49:J54)</f>
        <v>0</v>
      </c>
    </row>
    <row r="61" spans="2:10" x14ac:dyDescent="0.25">
      <c r="B61" s="48"/>
      <c r="C61" s="53">
        <v>0</v>
      </c>
      <c r="D61" s="54">
        <f ca="1">C60</f>
        <v>0</v>
      </c>
      <c r="E61" s="55">
        <v>0</v>
      </c>
      <c r="F61" s="53">
        <v>0</v>
      </c>
      <c r="G61" s="54">
        <f ca="1">F60</f>
        <v>0</v>
      </c>
      <c r="H61" s="56">
        <v>0</v>
      </c>
      <c r="J61" s="16">
        <f ca="1"/>
        <v>0</v>
      </c>
    </row>
    <row r="62" spans="2:10" ht="15.75" thickBot="1" x14ac:dyDescent="0.3">
      <c r="B62" s="48"/>
      <c r="C62" s="57">
        <v>0</v>
      </c>
      <c r="D62" s="58">
        <v>0</v>
      </c>
      <c r="E62" s="59">
        <f ca="1">C60</f>
        <v>0</v>
      </c>
      <c r="F62" s="60">
        <v>0</v>
      </c>
      <c r="G62" s="61">
        <v>0</v>
      </c>
      <c r="H62" s="62">
        <f ca="1">F60</f>
        <v>0</v>
      </c>
      <c r="J62" s="17">
        <f ca="1"/>
        <v>0</v>
      </c>
    </row>
    <row r="63" spans="2:10" x14ac:dyDescent="0.25">
      <c r="B63" s="48">
        <v>2</v>
      </c>
      <c r="C63" s="49">
        <f ca="1">IF(B63=$C$6,1,0)</f>
        <v>1</v>
      </c>
      <c r="D63" s="50">
        <v>0</v>
      </c>
      <c r="E63" s="51">
        <v>0</v>
      </c>
      <c r="F63" s="49">
        <f ca="1">IF(B63=$C$7,1,0)</f>
        <v>0</v>
      </c>
      <c r="G63" s="50">
        <v>0</v>
      </c>
      <c r="H63" s="52">
        <v>0</v>
      </c>
      <c r="J63" s="15">
        <f ca="1"/>
        <v>0</v>
      </c>
    </row>
    <row r="64" spans="2:10" x14ac:dyDescent="0.25">
      <c r="B64" s="48"/>
      <c r="C64" s="53">
        <v>0</v>
      </c>
      <c r="D64" s="54">
        <f ca="1">C63</f>
        <v>1</v>
      </c>
      <c r="E64" s="55">
        <v>0</v>
      </c>
      <c r="F64" s="53">
        <v>0</v>
      </c>
      <c r="G64" s="54">
        <f ca="1">F63</f>
        <v>0</v>
      </c>
      <c r="H64" s="56">
        <v>0</v>
      </c>
      <c r="J64" s="16">
        <f ca="1"/>
        <v>-21</v>
      </c>
    </row>
    <row r="65" spans="2:14" ht="15.75" thickBot="1" x14ac:dyDescent="0.3">
      <c r="B65" s="48"/>
      <c r="C65" s="60">
        <v>0</v>
      </c>
      <c r="D65" s="61">
        <v>0</v>
      </c>
      <c r="E65" s="63">
        <f ca="1">C63</f>
        <v>1</v>
      </c>
      <c r="F65" s="60">
        <v>0</v>
      </c>
      <c r="G65" s="61">
        <v>0</v>
      </c>
      <c r="H65" s="62">
        <f ca="1">F63</f>
        <v>0</v>
      </c>
      <c r="J65" s="17">
        <f ca="1"/>
        <v>9</v>
      </c>
    </row>
    <row r="66" spans="2:14" x14ac:dyDescent="0.25">
      <c r="B66" s="48">
        <v>3</v>
      </c>
      <c r="C66" s="49">
        <f ca="1">IF(B66=$C$6,1,0)</f>
        <v>0</v>
      </c>
      <c r="D66" s="50">
        <v>0</v>
      </c>
      <c r="E66" s="52">
        <v>0</v>
      </c>
      <c r="F66" s="64">
        <f ca="1">IF(B66=$C$7,1,0)</f>
        <v>1</v>
      </c>
      <c r="G66" s="65">
        <v>0</v>
      </c>
      <c r="H66" s="66">
        <v>0</v>
      </c>
      <c r="J66" s="15">
        <f ca="1"/>
        <v>0</v>
      </c>
    </row>
    <row r="67" spans="2:14" x14ac:dyDescent="0.25">
      <c r="B67" s="48"/>
      <c r="C67" s="53">
        <v>0</v>
      </c>
      <c r="D67" s="54">
        <f ca="1">C66</f>
        <v>0</v>
      </c>
      <c r="E67" s="56">
        <v>0</v>
      </c>
      <c r="F67" s="67">
        <v>0</v>
      </c>
      <c r="G67" s="54">
        <f ca="1">F66</f>
        <v>1</v>
      </c>
      <c r="H67" s="56">
        <v>0</v>
      </c>
      <c r="J67" s="16">
        <f ca="1"/>
        <v>-9</v>
      </c>
    </row>
    <row r="68" spans="2:14" ht="15.75" thickBot="1" x14ac:dyDescent="0.3">
      <c r="B68" s="48"/>
      <c r="C68" s="60">
        <v>0</v>
      </c>
      <c r="D68" s="61">
        <v>0</v>
      </c>
      <c r="E68" s="62">
        <f ca="1">C66</f>
        <v>0</v>
      </c>
      <c r="F68" s="68">
        <v>0</v>
      </c>
      <c r="G68" s="61">
        <v>0</v>
      </c>
      <c r="H68" s="62">
        <f ca="1">F66</f>
        <v>1</v>
      </c>
      <c r="J68" s="17">
        <f ca="1"/>
        <v>-6</v>
      </c>
    </row>
    <row r="69" spans="2:14" x14ac:dyDescent="0.25">
      <c r="B69" s="48">
        <v>4</v>
      </c>
      <c r="C69" s="49">
        <f ca="1">IF(B69=$C$6,1,0)</f>
        <v>0</v>
      </c>
      <c r="D69" s="50">
        <v>0</v>
      </c>
      <c r="E69" s="52">
        <v>0</v>
      </c>
      <c r="F69" s="64">
        <f ca="1">IF(B69=$C$7,1,0)</f>
        <v>0</v>
      </c>
      <c r="G69" s="65">
        <v>0</v>
      </c>
      <c r="H69" s="66">
        <v>0</v>
      </c>
      <c r="J69" s="15">
        <f ca="1"/>
        <v>0</v>
      </c>
    </row>
    <row r="70" spans="2:14" x14ac:dyDescent="0.25">
      <c r="C70" s="53">
        <v>0</v>
      </c>
      <c r="D70" s="54">
        <f ca="1">C69</f>
        <v>0</v>
      </c>
      <c r="E70" s="56">
        <v>0</v>
      </c>
      <c r="F70" s="67">
        <v>0</v>
      </c>
      <c r="G70" s="54">
        <f ca="1">F69</f>
        <v>0</v>
      </c>
      <c r="H70" s="56">
        <v>0</v>
      </c>
      <c r="J70" s="16">
        <f ca="1"/>
        <v>0</v>
      </c>
    </row>
    <row r="71" spans="2:14" ht="15.75" thickBot="1" x14ac:dyDescent="0.3">
      <c r="C71" s="60">
        <v>0</v>
      </c>
      <c r="D71" s="61">
        <v>0</v>
      </c>
      <c r="E71" s="62">
        <f ca="1">C69</f>
        <v>0</v>
      </c>
      <c r="F71" s="68">
        <v>0</v>
      </c>
      <c r="G71" s="61">
        <v>0</v>
      </c>
      <c r="H71" s="62">
        <f ca="1">F69</f>
        <v>0</v>
      </c>
      <c r="J71" s="17">
        <f ca="1"/>
        <v>0</v>
      </c>
    </row>
    <row r="73" spans="2:14" ht="18" thickBot="1" x14ac:dyDescent="0.3">
      <c r="C73" t="s">
        <v>76</v>
      </c>
      <c r="D73" s="69">
        <v>1</v>
      </c>
      <c r="E73" s="48"/>
      <c r="F73" s="48"/>
      <c r="G73" s="69">
        <v>2</v>
      </c>
      <c r="H73" s="48"/>
      <c r="I73" s="48"/>
      <c r="J73" s="48">
        <v>3</v>
      </c>
      <c r="K73" s="48"/>
      <c r="L73" s="48"/>
      <c r="M73" s="48">
        <v>4</v>
      </c>
    </row>
    <row r="74" spans="2:14" x14ac:dyDescent="0.25">
      <c r="C74" s="70">
        <f t="array" ref="C74:N79" ca="1">TRANSPOSE(C60:H71)</f>
        <v>0</v>
      </c>
      <c r="D74" s="71">
        <v>0</v>
      </c>
      <c r="E74" s="72">
        <v>0</v>
      </c>
      <c r="F74" s="70">
        <f ca="1"/>
        <v>1</v>
      </c>
      <c r="G74" s="71">
        <v>0</v>
      </c>
      <c r="H74" s="72">
        <v>0</v>
      </c>
      <c r="I74" s="70">
        <f ca="1"/>
        <v>0</v>
      </c>
      <c r="J74" s="71">
        <v>0</v>
      </c>
      <c r="K74" s="72">
        <v>0</v>
      </c>
      <c r="L74" s="70">
        <f ca="1"/>
        <v>0</v>
      </c>
      <c r="M74" s="71">
        <v>0</v>
      </c>
      <c r="N74" s="72">
        <v>0</v>
      </c>
    </row>
    <row r="75" spans="2:14" x14ac:dyDescent="0.25">
      <c r="B75" s="4" t="s">
        <v>73</v>
      </c>
      <c r="C75" s="73">
        <v>0</v>
      </c>
      <c r="D75" s="74">
        <f ca="1"/>
        <v>0</v>
      </c>
      <c r="E75" s="75">
        <v>0</v>
      </c>
      <c r="F75" s="73">
        <v>0</v>
      </c>
      <c r="G75" s="74">
        <f ca="1"/>
        <v>1</v>
      </c>
      <c r="H75" s="75">
        <v>0</v>
      </c>
      <c r="I75" s="73">
        <v>0</v>
      </c>
      <c r="J75" s="74">
        <f ca="1"/>
        <v>0</v>
      </c>
      <c r="K75" s="75">
        <v>0</v>
      </c>
      <c r="L75" s="73">
        <v>0</v>
      </c>
      <c r="M75" s="74">
        <f ca="1"/>
        <v>0</v>
      </c>
      <c r="N75" s="75">
        <v>0</v>
      </c>
    </row>
    <row r="76" spans="2:14" ht="15.75" thickBot="1" x14ac:dyDescent="0.3">
      <c r="C76" s="76">
        <v>0</v>
      </c>
      <c r="D76" s="77">
        <v>0</v>
      </c>
      <c r="E76" s="78">
        <f ca="1"/>
        <v>0</v>
      </c>
      <c r="F76" s="76">
        <v>0</v>
      </c>
      <c r="G76" s="77">
        <v>0</v>
      </c>
      <c r="H76" s="78">
        <f ca="1"/>
        <v>1</v>
      </c>
      <c r="I76" s="76">
        <v>0</v>
      </c>
      <c r="J76" s="77">
        <v>0</v>
      </c>
      <c r="K76" s="78">
        <f ca="1"/>
        <v>0</v>
      </c>
      <c r="L76" s="76">
        <v>0</v>
      </c>
      <c r="M76" s="77">
        <v>0</v>
      </c>
      <c r="N76" s="78">
        <f ca="1"/>
        <v>0</v>
      </c>
    </row>
    <row r="77" spans="2:14" x14ac:dyDescent="0.25">
      <c r="C77" s="70">
        <f ca="1"/>
        <v>0</v>
      </c>
      <c r="D77" s="71">
        <v>0</v>
      </c>
      <c r="E77" s="72">
        <v>0</v>
      </c>
      <c r="F77" s="70">
        <f ca="1"/>
        <v>0</v>
      </c>
      <c r="G77" s="71">
        <v>0</v>
      </c>
      <c r="H77" s="72">
        <v>0</v>
      </c>
      <c r="I77" s="70">
        <f ca="1"/>
        <v>1</v>
      </c>
      <c r="J77" s="71">
        <v>0</v>
      </c>
      <c r="K77" s="72">
        <v>0</v>
      </c>
      <c r="L77" s="70">
        <f ca="1"/>
        <v>0</v>
      </c>
      <c r="M77" s="71">
        <v>0</v>
      </c>
      <c r="N77" s="72">
        <v>0</v>
      </c>
    </row>
    <row r="78" spans="2:14" x14ac:dyDescent="0.25">
      <c r="B78" s="4" t="s">
        <v>74</v>
      </c>
      <c r="C78" s="73">
        <v>0</v>
      </c>
      <c r="D78" s="74">
        <f ca="1"/>
        <v>0</v>
      </c>
      <c r="E78" s="75">
        <v>0</v>
      </c>
      <c r="F78" s="73">
        <v>0</v>
      </c>
      <c r="G78" s="74">
        <f ca="1"/>
        <v>0</v>
      </c>
      <c r="H78" s="75">
        <v>0</v>
      </c>
      <c r="I78" s="73">
        <v>0</v>
      </c>
      <c r="J78" s="74">
        <f ca="1"/>
        <v>1</v>
      </c>
      <c r="K78" s="75">
        <v>0</v>
      </c>
      <c r="L78" s="73">
        <v>0</v>
      </c>
      <c r="M78" s="74">
        <f ca="1"/>
        <v>0</v>
      </c>
      <c r="N78" s="75">
        <v>0</v>
      </c>
    </row>
    <row r="79" spans="2:14" ht="15.75" thickBot="1" x14ac:dyDescent="0.3">
      <c r="C79" s="76">
        <v>0</v>
      </c>
      <c r="D79" s="77">
        <v>0</v>
      </c>
      <c r="E79" s="78">
        <f ca="1"/>
        <v>0</v>
      </c>
      <c r="F79" s="76">
        <v>0</v>
      </c>
      <c r="G79" s="77">
        <v>0</v>
      </c>
      <c r="H79" s="78">
        <f ca="1"/>
        <v>0</v>
      </c>
      <c r="I79" s="76">
        <v>0</v>
      </c>
      <c r="J79" s="77">
        <v>0</v>
      </c>
      <c r="K79" s="78">
        <f ca="1"/>
        <v>1</v>
      </c>
      <c r="L79" s="76">
        <v>0</v>
      </c>
      <c r="M79" s="77">
        <v>0</v>
      </c>
      <c r="N79" s="78">
        <f ca="1"/>
        <v>0</v>
      </c>
    </row>
    <row r="81" spans="2:14" ht="19.5" thickBot="1" x14ac:dyDescent="0.4">
      <c r="C81" t="s">
        <v>77</v>
      </c>
      <c r="D81" s="4" t="s">
        <v>73</v>
      </c>
      <c r="G81" s="4" t="s">
        <v>74</v>
      </c>
    </row>
    <row r="82" spans="2:14" x14ac:dyDescent="0.25">
      <c r="B82" s="48"/>
      <c r="C82" s="38">
        <f t="array" aca="1" ref="C82:H93" ca="1">MMULT(C60:H71,C49:H54)</f>
        <v>0</v>
      </c>
      <c r="D82" s="39">
        <f ca="1"/>
        <v>0</v>
      </c>
      <c r="E82" s="40">
        <f ca="1"/>
        <v>0</v>
      </c>
      <c r="F82" s="38">
        <f ca="1"/>
        <v>0</v>
      </c>
      <c r="G82" s="39">
        <f ca="1"/>
        <v>0</v>
      </c>
      <c r="H82" s="40">
        <f ca="1"/>
        <v>0</v>
      </c>
    </row>
    <row r="83" spans="2:14" x14ac:dyDescent="0.25">
      <c r="B83" s="48">
        <v>1</v>
      </c>
      <c r="C83" s="41">
        <f ca="1"/>
        <v>0</v>
      </c>
      <c r="D83" s="42">
        <f ca="1"/>
        <v>0</v>
      </c>
      <c r="E83" s="43">
        <f ca="1"/>
        <v>0</v>
      </c>
      <c r="F83" s="41">
        <f ca="1"/>
        <v>0</v>
      </c>
      <c r="G83" s="42">
        <f ca="1"/>
        <v>0</v>
      </c>
      <c r="H83" s="43">
        <f ca="1"/>
        <v>0</v>
      </c>
    </row>
    <row r="84" spans="2:14" ht="15.75" thickBot="1" x14ac:dyDescent="0.3">
      <c r="B84" s="48"/>
      <c r="C84" s="44">
        <f ca="1"/>
        <v>0</v>
      </c>
      <c r="D84" s="45">
        <f ca="1"/>
        <v>0</v>
      </c>
      <c r="E84" s="46">
        <f ca="1"/>
        <v>0</v>
      </c>
      <c r="F84" s="44">
        <f ca="1"/>
        <v>0</v>
      </c>
      <c r="G84" s="45">
        <f ca="1"/>
        <v>0</v>
      </c>
      <c r="H84" s="46">
        <f ca="1"/>
        <v>0</v>
      </c>
    </row>
    <row r="85" spans="2:14" x14ac:dyDescent="0.25">
      <c r="B85" s="48"/>
      <c r="C85" s="38">
        <f ca="1"/>
        <v>20000</v>
      </c>
      <c r="D85" s="39">
        <f ca="1"/>
        <v>0</v>
      </c>
      <c r="E85" s="40">
        <f ca="1"/>
        <v>0</v>
      </c>
      <c r="F85" s="38">
        <f ca="1"/>
        <v>-20000</v>
      </c>
      <c r="G85" s="39">
        <f ca="1"/>
        <v>0</v>
      </c>
      <c r="H85" s="40">
        <f ca="1"/>
        <v>0</v>
      </c>
    </row>
    <row r="86" spans="2:14" x14ac:dyDescent="0.25">
      <c r="B86" s="48">
        <v>2</v>
      </c>
      <c r="C86" s="41">
        <f ca="1"/>
        <v>0</v>
      </c>
      <c r="D86" s="42">
        <f ca="1"/>
        <v>4000</v>
      </c>
      <c r="E86" s="43">
        <f ca="1"/>
        <v>-6000</v>
      </c>
      <c r="F86" s="41">
        <f ca="1"/>
        <v>0</v>
      </c>
      <c r="G86" s="42">
        <f ca="1"/>
        <v>-4000</v>
      </c>
      <c r="H86" s="43">
        <f ca="1"/>
        <v>-6000</v>
      </c>
    </row>
    <row r="87" spans="2:14" ht="15.75" thickBot="1" x14ac:dyDescent="0.3">
      <c r="B87" s="48"/>
      <c r="C87" s="44">
        <f ca="1"/>
        <v>0</v>
      </c>
      <c r="D87" s="45">
        <f ca="1"/>
        <v>-6000</v>
      </c>
      <c r="E87" s="46">
        <f ca="1"/>
        <v>12000</v>
      </c>
      <c r="F87" s="44">
        <f ca="1"/>
        <v>0</v>
      </c>
      <c r="G87" s="45">
        <f ca="1"/>
        <v>6000</v>
      </c>
      <c r="H87" s="46">
        <f ca="1"/>
        <v>6000</v>
      </c>
    </row>
    <row r="88" spans="2:14" x14ac:dyDescent="0.25">
      <c r="B88" s="48"/>
      <c r="C88" s="38">
        <f ca="1"/>
        <v>-20000</v>
      </c>
      <c r="D88" s="39">
        <f ca="1"/>
        <v>0</v>
      </c>
      <c r="E88" s="40">
        <f ca="1"/>
        <v>0</v>
      </c>
      <c r="F88" s="38">
        <f ca="1"/>
        <v>20000</v>
      </c>
      <c r="G88" s="39">
        <f ca="1"/>
        <v>0</v>
      </c>
      <c r="H88" s="40">
        <f ca="1"/>
        <v>0</v>
      </c>
    </row>
    <row r="89" spans="2:14" x14ac:dyDescent="0.25">
      <c r="B89" s="48">
        <v>3</v>
      </c>
      <c r="C89" s="41">
        <f ca="1"/>
        <v>0</v>
      </c>
      <c r="D89" s="42">
        <f ca="1"/>
        <v>-4000</v>
      </c>
      <c r="E89" s="43">
        <f ca="1"/>
        <v>6000</v>
      </c>
      <c r="F89" s="41">
        <f ca="1"/>
        <v>0</v>
      </c>
      <c r="G89" s="42">
        <f ca="1"/>
        <v>4000</v>
      </c>
      <c r="H89" s="43">
        <f ca="1"/>
        <v>6000</v>
      </c>
    </row>
    <row r="90" spans="2:14" ht="15.75" thickBot="1" x14ac:dyDescent="0.3">
      <c r="B90" s="48"/>
      <c r="C90" s="44">
        <f ca="1"/>
        <v>0</v>
      </c>
      <c r="D90" s="45">
        <f ca="1"/>
        <v>-6000</v>
      </c>
      <c r="E90" s="46">
        <f ca="1"/>
        <v>6000</v>
      </c>
      <c r="F90" s="44">
        <f ca="1"/>
        <v>0</v>
      </c>
      <c r="G90" s="45">
        <f ca="1"/>
        <v>6000</v>
      </c>
      <c r="H90" s="46">
        <f ca="1"/>
        <v>12000</v>
      </c>
    </row>
    <row r="91" spans="2:14" x14ac:dyDescent="0.25">
      <c r="B91" s="48"/>
      <c r="C91" s="38">
        <f ca="1"/>
        <v>0</v>
      </c>
      <c r="D91" s="39">
        <f ca="1"/>
        <v>0</v>
      </c>
      <c r="E91" s="40">
        <f ca="1"/>
        <v>0</v>
      </c>
      <c r="F91" s="38">
        <f ca="1"/>
        <v>0</v>
      </c>
      <c r="G91" s="39">
        <f ca="1"/>
        <v>0</v>
      </c>
      <c r="H91" s="40">
        <f ca="1"/>
        <v>0</v>
      </c>
    </row>
    <row r="92" spans="2:14" x14ac:dyDescent="0.25">
      <c r="B92" s="48">
        <v>4</v>
      </c>
      <c r="C92" s="41">
        <f ca="1"/>
        <v>0</v>
      </c>
      <c r="D92" s="42">
        <f ca="1"/>
        <v>0</v>
      </c>
      <c r="E92" s="43">
        <f ca="1"/>
        <v>0</v>
      </c>
      <c r="F92" s="41">
        <f ca="1"/>
        <v>0</v>
      </c>
      <c r="G92" s="42">
        <f ca="1"/>
        <v>0</v>
      </c>
      <c r="H92" s="43">
        <f ca="1"/>
        <v>0</v>
      </c>
    </row>
    <row r="93" spans="2:14" ht="15.75" thickBot="1" x14ac:dyDescent="0.3">
      <c r="B93" s="48"/>
      <c r="C93" s="44">
        <f ca="1"/>
        <v>0</v>
      </c>
      <c r="D93" s="45">
        <f ca="1"/>
        <v>0</v>
      </c>
      <c r="E93" s="46">
        <f ca="1"/>
        <v>0</v>
      </c>
      <c r="F93" s="44">
        <f ca="1"/>
        <v>0</v>
      </c>
      <c r="G93" s="45">
        <f ca="1"/>
        <v>0</v>
      </c>
      <c r="H93" s="46">
        <f ca="1"/>
        <v>0</v>
      </c>
    </row>
    <row r="95" spans="2:14" ht="21.75" thickBot="1" x14ac:dyDescent="0.4">
      <c r="C95" s="79" t="s">
        <v>78</v>
      </c>
      <c r="D95" s="48"/>
      <c r="E95" s="48"/>
      <c r="F95" s="48"/>
      <c r="G95" s="48">
        <v>2</v>
      </c>
      <c r="H95" s="48"/>
      <c r="I95" s="48"/>
      <c r="J95" s="48">
        <v>3</v>
      </c>
      <c r="K95" s="48"/>
      <c r="L95" s="48"/>
      <c r="M95" s="48">
        <v>4</v>
      </c>
    </row>
    <row r="96" spans="2:14" x14ac:dyDescent="0.25">
      <c r="B96" s="48"/>
      <c r="C96" s="38">
        <f t="array" aca="1" ref="C96:N107" ca="1">MMULT(C82:H93,C74:N79)</f>
        <v>0</v>
      </c>
      <c r="D96" s="39">
        <f ca="1"/>
        <v>0</v>
      </c>
      <c r="E96" s="40">
        <f ca="1"/>
        <v>0</v>
      </c>
      <c r="F96" s="38">
        <f ca="1"/>
        <v>0</v>
      </c>
      <c r="G96" s="39">
        <f ca="1"/>
        <v>0</v>
      </c>
      <c r="H96" s="40">
        <f ca="1"/>
        <v>0</v>
      </c>
      <c r="I96" s="38">
        <f ca="1"/>
        <v>0</v>
      </c>
      <c r="J96" s="39">
        <f ca="1"/>
        <v>0</v>
      </c>
      <c r="K96" s="40">
        <f ca="1"/>
        <v>0</v>
      </c>
      <c r="L96" s="38">
        <f ca="1"/>
        <v>0</v>
      </c>
      <c r="M96" s="39">
        <f ca="1"/>
        <v>0</v>
      </c>
      <c r="N96" s="40">
        <f ca="1"/>
        <v>0</v>
      </c>
    </row>
    <row r="97" spans="2:14" x14ac:dyDescent="0.25">
      <c r="B97" s="48">
        <v>1</v>
      </c>
      <c r="C97" s="41">
        <f ca="1"/>
        <v>0</v>
      </c>
      <c r="D97" s="42">
        <f ca="1"/>
        <v>0</v>
      </c>
      <c r="E97" s="43">
        <f ca="1"/>
        <v>0</v>
      </c>
      <c r="F97" s="41">
        <f ca="1"/>
        <v>0</v>
      </c>
      <c r="G97" s="42">
        <f ca="1"/>
        <v>0</v>
      </c>
      <c r="H97" s="43">
        <f ca="1"/>
        <v>0</v>
      </c>
      <c r="I97" s="41">
        <f ca="1"/>
        <v>0</v>
      </c>
      <c r="J97" s="42">
        <f ca="1"/>
        <v>0</v>
      </c>
      <c r="K97" s="43">
        <f ca="1"/>
        <v>0</v>
      </c>
      <c r="L97" s="41">
        <f ca="1"/>
        <v>0</v>
      </c>
      <c r="M97" s="42">
        <f ca="1"/>
        <v>0</v>
      </c>
      <c r="N97" s="43">
        <f ca="1"/>
        <v>0</v>
      </c>
    </row>
    <row r="98" spans="2:14" ht="15.75" thickBot="1" x14ac:dyDescent="0.3">
      <c r="B98" s="48"/>
      <c r="C98" s="44">
        <f ca="1"/>
        <v>0</v>
      </c>
      <c r="D98" s="45">
        <f ca="1"/>
        <v>0</v>
      </c>
      <c r="E98" s="46">
        <f ca="1"/>
        <v>0</v>
      </c>
      <c r="F98" s="44">
        <f ca="1"/>
        <v>0</v>
      </c>
      <c r="G98" s="45">
        <f ca="1"/>
        <v>0</v>
      </c>
      <c r="H98" s="46">
        <f ca="1"/>
        <v>0</v>
      </c>
      <c r="I98" s="44">
        <f ca="1"/>
        <v>0</v>
      </c>
      <c r="J98" s="45">
        <f ca="1"/>
        <v>0</v>
      </c>
      <c r="K98" s="46">
        <f ca="1"/>
        <v>0</v>
      </c>
      <c r="L98" s="44">
        <f ca="1"/>
        <v>0</v>
      </c>
      <c r="M98" s="45">
        <f ca="1"/>
        <v>0</v>
      </c>
      <c r="N98" s="46">
        <f ca="1"/>
        <v>0</v>
      </c>
    </row>
    <row r="99" spans="2:14" x14ac:dyDescent="0.25">
      <c r="B99" s="48"/>
      <c r="C99" s="38">
        <f ca="1"/>
        <v>0</v>
      </c>
      <c r="D99" s="39">
        <f ca="1"/>
        <v>0</v>
      </c>
      <c r="E99" s="40">
        <f ca="1"/>
        <v>0</v>
      </c>
      <c r="F99" s="38">
        <f ca="1"/>
        <v>20000</v>
      </c>
      <c r="G99" s="39">
        <f ca="1"/>
        <v>0</v>
      </c>
      <c r="H99" s="40">
        <f ca="1"/>
        <v>0</v>
      </c>
      <c r="I99" s="38">
        <f ca="1"/>
        <v>-20000</v>
      </c>
      <c r="J99" s="39">
        <f ca="1"/>
        <v>0</v>
      </c>
      <c r="K99" s="40">
        <f ca="1"/>
        <v>0</v>
      </c>
      <c r="L99" s="38">
        <f ca="1"/>
        <v>0</v>
      </c>
      <c r="M99" s="39">
        <f ca="1"/>
        <v>0</v>
      </c>
      <c r="N99" s="40">
        <f ca="1"/>
        <v>0</v>
      </c>
    </row>
    <row r="100" spans="2:14" x14ac:dyDescent="0.25">
      <c r="B100" s="48">
        <v>2</v>
      </c>
      <c r="C100" s="41">
        <f ca="1"/>
        <v>0</v>
      </c>
      <c r="D100" s="42">
        <f ca="1"/>
        <v>0</v>
      </c>
      <c r="E100" s="43">
        <f ca="1"/>
        <v>0</v>
      </c>
      <c r="F100" s="41">
        <f ca="1"/>
        <v>0</v>
      </c>
      <c r="G100" s="42">
        <f ca="1"/>
        <v>4000</v>
      </c>
      <c r="H100" s="43">
        <f ca="1"/>
        <v>-6000</v>
      </c>
      <c r="I100" s="41">
        <f ca="1"/>
        <v>0</v>
      </c>
      <c r="J100" s="42">
        <f ca="1"/>
        <v>-4000</v>
      </c>
      <c r="K100" s="43">
        <f ca="1"/>
        <v>-6000</v>
      </c>
      <c r="L100" s="41">
        <f ca="1"/>
        <v>0</v>
      </c>
      <c r="M100" s="42">
        <f ca="1"/>
        <v>0</v>
      </c>
      <c r="N100" s="43">
        <f ca="1"/>
        <v>0</v>
      </c>
    </row>
    <row r="101" spans="2:14" ht="15.75" thickBot="1" x14ac:dyDescent="0.3">
      <c r="B101" s="48"/>
      <c r="C101" s="44">
        <f ca="1"/>
        <v>0</v>
      </c>
      <c r="D101" s="45">
        <f ca="1"/>
        <v>0</v>
      </c>
      <c r="E101" s="46">
        <f ca="1"/>
        <v>0</v>
      </c>
      <c r="F101" s="44">
        <f ca="1"/>
        <v>0</v>
      </c>
      <c r="G101" s="45">
        <f ca="1"/>
        <v>-6000</v>
      </c>
      <c r="H101" s="46">
        <f ca="1"/>
        <v>12000</v>
      </c>
      <c r="I101" s="44">
        <f ca="1"/>
        <v>0</v>
      </c>
      <c r="J101" s="45">
        <f ca="1"/>
        <v>6000</v>
      </c>
      <c r="K101" s="46">
        <f ca="1"/>
        <v>6000</v>
      </c>
      <c r="L101" s="44">
        <f ca="1"/>
        <v>0</v>
      </c>
      <c r="M101" s="45">
        <f ca="1"/>
        <v>0</v>
      </c>
      <c r="N101" s="46">
        <f ca="1"/>
        <v>0</v>
      </c>
    </row>
    <row r="102" spans="2:14" x14ac:dyDescent="0.25">
      <c r="B102" s="48"/>
      <c r="C102" s="38">
        <f ca="1"/>
        <v>0</v>
      </c>
      <c r="D102" s="39">
        <f ca="1"/>
        <v>0</v>
      </c>
      <c r="E102" s="40">
        <f ca="1"/>
        <v>0</v>
      </c>
      <c r="F102" s="38">
        <f ca="1"/>
        <v>-20000</v>
      </c>
      <c r="G102" s="39">
        <f ca="1"/>
        <v>0</v>
      </c>
      <c r="H102" s="40">
        <f ca="1"/>
        <v>0</v>
      </c>
      <c r="I102" s="38">
        <f ca="1"/>
        <v>20000</v>
      </c>
      <c r="J102" s="39">
        <f ca="1"/>
        <v>0</v>
      </c>
      <c r="K102" s="40">
        <f ca="1"/>
        <v>0</v>
      </c>
      <c r="L102" s="38">
        <f ca="1"/>
        <v>0</v>
      </c>
      <c r="M102" s="39">
        <f ca="1"/>
        <v>0</v>
      </c>
      <c r="N102" s="40">
        <f ca="1"/>
        <v>0</v>
      </c>
    </row>
    <row r="103" spans="2:14" x14ac:dyDescent="0.25">
      <c r="B103" s="48">
        <v>3</v>
      </c>
      <c r="C103" s="41">
        <f ca="1"/>
        <v>0</v>
      </c>
      <c r="D103" s="42">
        <f ca="1"/>
        <v>0</v>
      </c>
      <c r="E103" s="43">
        <f ca="1"/>
        <v>0</v>
      </c>
      <c r="F103" s="41">
        <f ca="1"/>
        <v>0</v>
      </c>
      <c r="G103" s="42">
        <f ca="1"/>
        <v>-4000</v>
      </c>
      <c r="H103" s="43">
        <f ca="1"/>
        <v>6000</v>
      </c>
      <c r="I103" s="41">
        <f ca="1"/>
        <v>0</v>
      </c>
      <c r="J103" s="42">
        <f ca="1"/>
        <v>4000</v>
      </c>
      <c r="K103" s="43">
        <f ca="1"/>
        <v>6000</v>
      </c>
      <c r="L103" s="41">
        <f ca="1"/>
        <v>0</v>
      </c>
      <c r="M103" s="42">
        <f ca="1"/>
        <v>0</v>
      </c>
      <c r="N103" s="43">
        <f ca="1"/>
        <v>0</v>
      </c>
    </row>
    <row r="104" spans="2:14" ht="15.75" thickBot="1" x14ac:dyDescent="0.3">
      <c r="B104" s="48"/>
      <c r="C104" s="44">
        <f ca="1"/>
        <v>0</v>
      </c>
      <c r="D104" s="45">
        <f ca="1"/>
        <v>0</v>
      </c>
      <c r="E104" s="46">
        <f ca="1"/>
        <v>0</v>
      </c>
      <c r="F104" s="44">
        <f ca="1"/>
        <v>0</v>
      </c>
      <c r="G104" s="45">
        <f ca="1"/>
        <v>-6000</v>
      </c>
      <c r="H104" s="46">
        <f ca="1"/>
        <v>6000</v>
      </c>
      <c r="I104" s="44">
        <f ca="1"/>
        <v>0</v>
      </c>
      <c r="J104" s="45">
        <f ca="1"/>
        <v>6000</v>
      </c>
      <c r="K104" s="46">
        <f ca="1"/>
        <v>12000</v>
      </c>
      <c r="L104" s="44">
        <f ca="1"/>
        <v>0</v>
      </c>
      <c r="M104" s="45">
        <f ca="1"/>
        <v>0</v>
      </c>
      <c r="N104" s="46">
        <f ca="1"/>
        <v>0</v>
      </c>
    </row>
    <row r="105" spans="2:14" x14ac:dyDescent="0.25">
      <c r="B105" s="48"/>
      <c r="C105" s="38">
        <f ca="1"/>
        <v>0</v>
      </c>
      <c r="D105" s="39">
        <f ca="1"/>
        <v>0</v>
      </c>
      <c r="E105" s="40">
        <f ca="1"/>
        <v>0</v>
      </c>
      <c r="F105" s="38">
        <f ca="1"/>
        <v>0</v>
      </c>
      <c r="G105" s="39">
        <f ca="1"/>
        <v>0</v>
      </c>
      <c r="H105" s="40">
        <f ca="1"/>
        <v>0</v>
      </c>
      <c r="I105" s="38">
        <f ca="1"/>
        <v>0</v>
      </c>
      <c r="J105" s="39">
        <f ca="1"/>
        <v>0</v>
      </c>
      <c r="K105" s="40">
        <f ca="1"/>
        <v>0</v>
      </c>
      <c r="L105" s="38">
        <f ca="1"/>
        <v>0</v>
      </c>
      <c r="M105" s="39">
        <f ca="1"/>
        <v>0</v>
      </c>
      <c r="N105" s="40">
        <f ca="1"/>
        <v>0</v>
      </c>
    </row>
    <row r="106" spans="2:14" x14ac:dyDescent="0.25">
      <c r="B106" s="48">
        <v>4</v>
      </c>
      <c r="C106" s="41">
        <f ca="1"/>
        <v>0</v>
      </c>
      <c r="D106" s="42">
        <f ca="1"/>
        <v>0</v>
      </c>
      <c r="E106" s="43">
        <f ca="1"/>
        <v>0</v>
      </c>
      <c r="F106" s="41">
        <f ca="1"/>
        <v>0</v>
      </c>
      <c r="G106" s="42">
        <f ca="1"/>
        <v>0</v>
      </c>
      <c r="H106" s="43">
        <f ca="1"/>
        <v>0</v>
      </c>
      <c r="I106" s="41">
        <f ca="1"/>
        <v>0</v>
      </c>
      <c r="J106" s="42">
        <f ca="1"/>
        <v>0</v>
      </c>
      <c r="K106" s="43">
        <f ca="1"/>
        <v>0</v>
      </c>
      <c r="L106" s="41">
        <f ca="1"/>
        <v>0</v>
      </c>
      <c r="M106" s="42">
        <f ca="1"/>
        <v>0</v>
      </c>
      <c r="N106" s="43">
        <f ca="1"/>
        <v>0</v>
      </c>
    </row>
    <row r="107" spans="2:14" ht="15.75" thickBot="1" x14ac:dyDescent="0.3">
      <c r="B107" s="48"/>
      <c r="C107" s="44">
        <f ca="1"/>
        <v>0</v>
      </c>
      <c r="D107" s="45">
        <f ca="1"/>
        <v>0</v>
      </c>
      <c r="E107" s="46">
        <f ca="1"/>
        <v>0</v>
      </c>
      <c r="F107" s="44">
        <f ca="1"/>
        <v>0</v>
      </c>
      <c r="G107" s="45">
        <f ca="1"/>
        <v>0</v>
      </c>
      <c r="H107" s="46">
        <f ca="1"/>
        <v>0</v>
      </c>
      <c r="I107" s="44">
        <f ca="1"/>
        <v>0</v>
      </c>
      <c r="J107" s="45">
        <f ca="1"/>
        <v>0</v>
      </c>
      <c r="K107" s="46">
        <f ca="1"/>
        <v>0</v>
      </c>
      <c r="L107" s="44">
        <f ca="1"/>
        <v>0</v>
      </c>
      <c r="M107" s="45">
        <f ca="1"/>
        <v>0</v>
      </c>
      <c r="N107" s="46">
        <f ca="1"/>
        <v>0</v>
      </c>
    </row>
  </sheetData>
  <conditionalFormatting sqref="J16:J21">
    <cfRule type="cellIs" dxfId="48" priority="30" operator="notBetween">
      <formula>-0.000001</formula>
      <formula>0.000001</formula>
    </cfRule>
  </conditionalFormatting>
  <conditionalFormatting sqref="C41:H46">
    <cfRule type="cellIs" dxfId="47" priority="13" operator="notBetween">
      <formula>-0.000001</formula>
      <formula>0.000001</formula>
    </cfRule>
  </conditionalFormatting>
  <conditionalFormatting sqref="C49:H54">
    <cfRule type="cellIs" dxfId="46" priority="12" operator="notBetween">
      <formula>-0.000001</formula>
      <formula>0.000001</formula>
    </cfRule>
  </conditionalFormatting>
  <conditionalFormatting sqref="J49:J54">
    <cfRule type="cellIs" dxfId="45" priority="11" operator="notBetween">
      <formula>-0.000001</formula>
      <formula>0.000001</formula>
    </cfRule>
  </conditionalFormatting>
  <conditionalFormatting sqref="C60:H71 G73">
    <cfRule type="cellIs" dxfId="44" priority="10" operator="equal">
      <formula>1</formula>
    </cfRule>
  </conditionalFormatting>
  <conditionalFormatting sqref="C74:N79">
    <cfRule type="cellIs" dxfId="43" priority="9" operator="equal">
      <formula>1</formula>
    </cfRule>
  </conditionalFormatting>
  <conditionalFormatting sqref="J60:J65">
    <cfRule type="cellIs" dxfId="42" priority="8" operator="notBetween">
      <formula>-0.000001</formula>
      <formula>0.000001</formula>
    </cfRule>
  </conditionalFormatting>
  <conditionalFormatting sqref="J66:J71">
    <cfRule type="cellIs" dxfId="41" priority="7" operator="notBetween">
      <formula>-0.000001</formula>
      <formula>0.000001</formula>
    </cfRule>
  </conditionalFormatting>
  <conditionalFormatting sqref="C82:H87">
    <cfRule type="cellIs" dxfId="40" priority="6" operator="notBetween">
      <formula>-0.000001</formula>
      <formula>0.000001</formula>
    </cfRule>
  </conditionalFormatting>
  <conditionalFormatting sqref="C88:H93">
    <cfRule type="cellIs" dxfId="39" priority="5" operator="notBetween">
      <formula>-0.000001</formula>
      <formula>0.000001</formula>
    </cfRule>
  </conditionalFormatting>
  <conditionalFormatting sqref="C96:H101">
    <cfRule type="cellIs" dxfId="38" priority="4" operator="notBetween">
      <formula>-0.000001</formula>
      <formula>0.000001</formula>
    </cfRule>
  </conditionalFormatting>
  <conditionalFormatting sqref="C102:H107">
    <cfRule type="cellIs" dxfId="37" priority="3" operator="notBetween">
      <formula>-0.000001</formula>
      <formula>0.000001</formula>
    </cfRule>
  </conditionalFormatting>
  <conditionalFormatting sqref="I96:N101">
    <cfRule type="cellIs" dxfId="36" priority="2" operator="notBetween">
      <formula>-0.000001</formula>
      <formula>0.000001</formula>
    </cfRule>
  </conditionalFormatting>
  <conditionalFormatting sqref="I102:N107">
    <cfRule type="cellIs" dxfId="35" priority="1" operator="notBetween">
      <formula>-0.000001</formula>
      <formula>0.000001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107"/>
  <sheetViews>
    <sheetView topLeftCell="A55" zoomScale="120" zoomScaleNormal="120" workbookViewId="0">
      <selection activeCell="G22" sqref="G22"/>
    </sheetView>
  </sheetViews>
  <sheetFormatPr baseColWidth="10" defaultRowHeight="15" x14ac:dyDescent="0.25"/>
  <cols>
    <col min="1" max="1" width="3" customWidth="1"/>
    <col min="2" max="10" width="12.7109375" customWidth="1"/>
  </cols>
  <sheetData>
    <row r="1" spans="1:10" ht="15.75" thickBot="1" x14ac:dyDescent="0.3">
      <c r="A1" s="47"/>
    </row>
    <row r="2" spans="1:10" ht="15.75" thickBot="1" x14ac:dyDescent="0.3">
      <c r="A2" s="47"/>
      <c r="B2" s="3" t="s">
        <v>10</v>
      </c>
      <c r="C2" s="25">
        <f ca="1">_xlfn.SHEET()-1</f>
        <v>2</v>
      </c>
    </row>
    <row r="3" spans="1:10" x14ac:dyDescent="0.25">
      <c r="A3" s="47"/>
    </row>
    <row r="4" spans="1:10" x14ac:dyDescent="0.25">
      <c r="A4" s="47"/>
      <c r="B4" s="2" t="s">
        <v>5</v>
      </c>
      <c r="F4" s="2" t="s">
        <v>44</v>
      </c>
    </row>
    <row r="5" spans="1:10" x14ac:dyDescent="0.25">
      <c r="A5" s="47"/>
      <c r="D5" s="1"/>
    </row>
    <row r="6" spans="1:10" x14ac:dyDescent="0.25">
      <c r="A6" s="47"/>
      <c r="B6" s="3" t="s">
        <v>11</v>
      </c>
      <c r="C6" s="8">
        <f ca="1">VLOOKUP(C$2,Eingabedaten!$B$5:$H$7,2,FALSE)</f>
        <v>1</v>
      </c>
      <c r="D6" s="1" t="s">
        <v>31</v>
      </c>
      <c r="F6" s="3" t="s">
        <v>62</v>
      </c>
      <c r="G6" s="10">
        <f ca="1">VLOOKUP(C$2,Eingabedaten!$B$12:$H$14,2,FALSE)</f>
        <v>0</v>
      </c>
      <c r="H6" t="s">
        <v>30</v>
      </c>
    </row>
    <row r="7" spans="1:10" x14ac:dyDescent="0.25">
      <c r="A7" s="47"/>
      <c r="B7" s="3" t="s">
        <v>12</v>
      </c>
      <c r="C7" s="8">
        <f ca="1">VLOOKUP(C$2,Eingabedaten!$B$5:$H$7,3,FALSE)</f>
        <v>2</v>
      </c>
      <c r="D7" s="1" t="s">
        <v>31</v>
      </c>
      <c r="F7" s="3" t="s">
        <v>63</v>
      </c>
      <c r="G7" s="10">
        <f ca="1">VLOOKUP(C$2,Eingabedaten!$B$12:$H$14,3,FALSE)</f>
        <v>0</v>
      </c>
      <c r="H7" t="s">
        <v>30</v>
      </c>
    </row>
    <row r="8" spans="1:10" x14ac:dyDescent="0.25">
      <c r="A8" s="47"/>
      <c r="B8" s="3" t="s">
        <v>8</v>
      </c>
      <c r="C8" s="9">
        <f ca="1">VLOOKUP(C$2,Eingabedaten!$B$5:$H$7,4,FALSE)</f>
        <v>4</v>
      </c>
      <c r="D8" t="s">
        <v>4</v>
      </c>
      <c r="F8" s="3" t="s">
        <v>6</v>
      </c>
      <c r="G8" s="10">
        <f ca="1">VLOOKUP(C$2,Eingabedaten!$B$12:$H$14,4,FALSE)</f>
        <v>20</v>
      </c>
      <c r="H8" t="s">
        <v>64</v>
      </c>
    </row>
    <row r="9" spans="1:10" x14ac:dyDescent="0.25">
      <c r="A9" s="47"/>
      <c r="B9" s="3" t="s">
        <v>9</v>
      </c>
      <c r="C9" s="9">
        <f ca="1">VLOOKUP(C$2,Eingabedaten!$B$5:$H$7,5,FALSE)</f>
        <v>80000</v>
      </c>
      <c r="D9" t="s">
        <v>3</v>
      </c>
      <c r="F9" s="3" t="s">
        <v>7</v>
      </c>
      <c r="G9" s="10">
        <f ca="1">VLOOKUP(C$2,Eingabedaten!$B$12:$H$14,5,FALSE)</f>
        <v>20</v>
      </c>
      <c r="H9" t="s">
        <v>64</v>
      </c>
    </row>
    <row r="10" spans="1:10" ht="18" x14ac:dyDescent="0.35">
      <c r="A10" s="47"/>
      <c r="B10" s="3" t="s">
        <v>14</v>
      </c>
      <c r="C10" s="9">
        <f ca="1">VLOOKUP(C$2,Eingabedaten!$B$5:$H$7,6,FALSE)</f>
        <v>12000</v>
      </c>
      <c r="D10" t="s">
        <v>2</v>
      </c>
      <c r="F10" s="3" t="s">
        <v>43</v>
      </c>
      <c r="G10" s="10">
        <f ca="1">VLOOKUP(C$2,Eingabedaten!$B$12:$H$14,6,FALSE)</f>
        <v>0</v>
      </c>
      <c r="H10" t="s">
        <v>25</v>
      </c>
    </row>
    <row r="11" spans="1:10" ht="18" x14ac:dyDescent="0.35">
      <c r="A11" s="47"/>
      <c r="B11" s="3" t="s">
        <v>13</v>
      </c>
      <c r="C11" s="9">
        <f ca="1">VLOOKUP(C$2,Eingabedaten!$B$5:$H$7,7,FALSE)</f>
        <v>0</v>
      </c>
      <c r="D11" t="s">
        <v>1</v>
      </c>
      <c r="F11" s="3" t="s">
        <v>42</v>
      </c>
      <c r="G11" s="10">
        <f ca="1">VLOOKUP(C$2,Eingabedaten!$B$12:$H$14,7,FALSE)</f>
        <v>0</v>
      </c>
      <c r="H11" t="s">
        <v>26</v>
      </c>
    </row>
    <row r="12" spans="1:10" ht="18" x14ac:dyDescent="0.35">
      <c r="A12" s="47"/>
      <c r="B12" s="3" t="s">
        <v>13</v>
      </c>
      <c r="C12" s="7">
        <f ca="1">C11*PI()/180</f>
        <v>0</v>
      </c>
      <c r="D12" t="s">
        <v>28</v>
      </c>
      <c r="F12" s="3" t="s">
        <v>27</v>
      </c>
      <c r="G12" s="18">
        <v>1.2E-5</v>
      </c>
      <c r="H12" t="s">
        <v>29</v>
      </c>
    </row>
    <row r="13" spans="1:10" x14ac:dyDescent="0.25">
      <c r="A13" s="47"/>
    </row>
    <row r="14" spans="1:10" x14ac:dyDescent="0.25">
      <c r="A14" s="47"/>
      <c r="B14" s="2" t="s">
        <v>16</v>
      </c>
      <c r="H14" s="27" t="s">
        <v>58</v>
      </c>
    </row>
    <row r="15" spans="1:10" ht="19.5" thickBot="1" x14ac:dyDescent="0.4">
      <c r="A15" s="47"/>
      <c r="C15" t="s">
        <v>15</v>
      </c>
      <c r="J15" t="s">
        <v>34</v>
      </c>
    </row>
    <row r="16" spans="1:10" x14ac:dyDescent="0.25">
      <c r="A16" s="47"/>
      <c r="C16" s="20">
        <f ca="1">C9/C8</f>
        <v>20000</v>
      </c>
      <c r="D16" s="11">
        <v>0</v>
      </c>
      <c r="E16" s="12">
        <v>0</v>
      </c>
      <c r="F16" s="20">
        <f ca="1">-C16</f>
        <v>-20000</v>
      </c>
      <c r="G16" s="11">
        <v>0</v>
      </c>
      <c r="H16" s="12">
        <v>0</v>
      </c>
      <c r="J16" s="15">
        <f ca="1">-(2*G6+G7)*C8/6</f>
        <v>0</v>
      </c>
    </row>
    <row r="17" spans="1:10" x14ac:dyDescent="0.25">
      <c r="A17" s="47"/>
      <c r="C17" s="13">
        <v>0</v>
      </c>
      <c r="D17" s="21">
        <f ca="1">12*C10/C8^3</f>
        <v>2250</v>
      </c>
      <c r="E17" s="22">
        <f ca="1">-6*C10/C8^2</f>
        <v>-4500</v>
      </c>
      <c r="F17" s="13">
        <v>0</v>
      </c>
      <c r="G17" s="21">
        <f ca="1">-D17</f>
        <v>-2250</v>
      </c>
      <c r="H17" s="22">
        <f ca="1">E17</f>
        <v>-4500</v>
      </c>
      <c r="J17" s="16">
        <f ca="1">(-0.35*G8-0.15*G9)*C8</f>
        <v>-40</v>
      </c>
    </row>
    <row r="18" spans="1:10" ht="15.75" thickBot="1" x14ac:dyDescent="0.3">
      <c r="A18" s="47"/>
      <c r="C18" s="14">
        <v>0</v>
      </c>
      <c r="D18" s="23">
        <f ca="1">E17</f>
        <v>-4500</v>
      </c>
      <c r="E18" s="24">
        <f ca="1">4*C10/C8</f>
        <v>12000</v>
      </c>
      <c r="F18" s="14">
        <v>0</v>
      </c>
      <c r="G18" s="23">
        <f ca="1">-H17</f>
        <v>4500</v>
      </c>
      <c r="H18" s="24">
        <f ca="1">0.5*E18</f>
        <v>6000</v>
      </c>
      <c r="J18" s="17">
        <f ca="1">(1.5*G8+G9)*C8^2/30</f>
        <v>26.666666666666668</v>
      </c>
    </row>
    <row r="19" spans="1:10" x14ac:dyDescent="0.25">
      <c r="A19" s="47"/>
      <c r="C19" s="20">
        <f ca="1">-C16</f>
        <v>-20000</v>
      </c>
      <c r="D19" s="11">
        <v>0</v>
      </c>
      <c r="E19" s="12">
        <v>0</v>
      </c>
      <c r="F19" s="20">
        <f ca="1">C16</f>
        <v>20000</v>
      </c>
      <c r="G19" s="11">
        <v>0</v>
      </c>
      <c r="H19" s="12">
        <v>0</v>
      </c>
      <c r="J19" s="15">
        <f ca="1">-(G6+2*G7)*C8/6</f>
        <v>0</v>
      </c>
    </row>
    <row r="20" spans="1:10" x14ac:dyDescent="0.25">
      <c r="A20" s="47"/>
      <c r="C20" s="13">
        <v>0</v>
      </c>
      <c r="D20" s="21">
        <f ca="1">-D17</f>
        <v>-2250</v>
      </c>
      <c r="E20" s="22">
        <f ca="1">G18</f>
        <v>4500</v>
      </c>
      <c r="F20" s="13">
        <v>0</v>
      </c>
      <c r="G20" s="21">
        <f ca="1">D17</f>
        <v>2250</v>
      </c>
      <c r="H20" s="22">
        <f ca="1">-H17</f>
        <v>4500</v>
      </c>
      <c r="J20" s="16">
        <f ca="1">(-0.15*G8-0.35*G9)*C8</f>
        <v>-40</v>
      </c>
    </row>
    <row r="21" spans="1:10" ht="15.75" thickBot="1" x14ac:dyDescent="0.3">
      <c r="A21" s="47"/>
      <c r="C21" s="14">
        <v>0</v>
      </c>
      <c r="D21" s="23">
        <f ca="1">H17</f>
        <v>-4500</v>
      </c>
      <c r="E21" s="24">
        <f ca="1">0.5*E18</f>
        <v>6000</v>
      </c>
      <c r="F21" s="14">
        <v>0</v>
      </c>
      <c r="G21" s="23">
        <f ca="1">H20</f>
        <v>4500</v>
      </c>
      <c r="H21" s="24">
        <f ca="1">E18</f>
        <v>12000</v>
      </c>
      <c r="J21" s="17">
        <f ca="1">-(G8+1.5*G9)*C8^2/30</f>
        <v>-26.666666666666668</v>
      </c>
    </row>
    <row r="22" spans="1:10" x14ac:dyDescent="0.25">
      <c r="A22" s="47"/>
    </row>
    <row r="23" spans="1:10" x14ac:dyDescent="0.25">
      <c r="B23" s="2" t="s">
        <v>65</v>
      </c>
    </row>
    <row r="24" spans="1:10" ht="19.5" thickBot="1" x14ac:dyDescent="0.4">
      <c r="C24" t="s">
        <v>66</v>
      </c>
    </row>
    <row r="25" spans="1:10" x14ac:dyDescent="0.25">
      <c r="C25" s="20">
        <f ca="1">COS(C12)</f>
        <v>1</v>
      </c>
      <c r="D25" s="31">
        <f ca="1">SIN(C12)</f>
        <v>0</v>
      </c>
      <c r="E25" s="12">
        <v>0</v>
      </c>
      <c r="F25" s="32">
        <v>0</v>
      </c>
      <c r="G25" s="11">
        <v>0</v>
      </c>
      <c r="H25" s="12">
        <v>0</v>
      </c>
    </row>
    <row r="26" spans="1:10" x14ac:dyDescent="0.25">
      <c r="C26" s="33">
        <f ca="1">-D25</f>
        <v>0</v>
      </c>
      <c r="D26" s="21">
        <f ca="1">C25</f>
        <v>1</v>
      </c>
      <c r="E26" s="34">
        <v>0</v>
      </c>
      <c r="F26" s="13">
        <v>0</v>
      </c>
      <c r="G26" s="35">
        <v>0</v>
      </c>
      <c r="H26" s="34">
        <v>0</v>
      </c>
    </row>
    <row r="27" spans="1:10" ht="15.75" thickBot="1" x14ac:dyDescent="0.3">
      <c r="C27" s="14">
        <v>0</v>
      </c>
      <c r="D27" s="36">
        <v>0</v>
      </c>
      <c r="E27" s="24">
        <v>1</v>
      </c>
      <c r="F27" s="14">
        <v>0</v>
      </c>
      <c r="G27" s="36">
        <v>0</v>
      </c>
      <c r="H27" s="37">
        <v>0</v>
      </c>
    </row>
    <row r="28" spans="1:10" x14ac:dyDescent="0.25">
      <c r="C28" s="32">
        <v>0</v>
      </c>
      <c r="D28" s="11">
        <v>0</v>
      </c>
      <c r="E28" s="12">
        <v>0</v>
      </c>
      <c r="F28" s="20">
        <f ca="1">C25</f>
        <v>1</v>
      </c>
      <c r="G28" s="31">
        <f ca="1">D25</f>
        <v>0</v>
      </c>
      <c r="H28" s="12">
        <v>0</v>
      </c>
    </row>
    <row r="29" spans="1:10" x14ac:dyDescent="0.25">
      <c r="C29" s="13">
        <v>0</v>
      </c>
      <c r="D29" s="35">
        <v>0</v>
      </c>
      <c r="E29" s="34">
        <v>0</v>
      </c>
      <c r="F29" s="33">
        <f ca="1">C26</f>
        <v>0</v>
      </c>
      <c r="G29" s="21">
        <f ca="1">C25</f>
        <v>1</v>
      </c>
      <c r="H29" s="34">
        <v>0</v>
      </c>
    </row>
    <row r="30" spans="1:10" ht="15.75" thickBot="1" x14ac:dyDescent="0.3">
      <c r="C30" s="14">
        <v>0</v>
      </c>
      <c r="D30" s="36">
        <v>0</v>
      </c>
      <c r="E30" s="37">
        <v>0</v>
      </c>
      <c r="F30" s="14">
        <v>0</v>
      </c>
      <c r="G30" s="36">
        <v>0</v>
      </c>
      <c r="H30" s="24">
        <v>1</v>
      </c>
    </row>
    <row r="32" spans="1:10" ht="19.5" thickBot="1" x14ac:dyDescent="0.4">
      <c r="C32" t="s">
        <v>67</v>
      </c>
    </row>
    <row r="33" spans="3:10" x14ac:dyDescent="0.25">
      <c r="C33" s="20">
        <f t="array" ref="C33:H38" ca="1">TRANSPOSE(C25:H30)</f>
        <v>1</v>
      </c>
      <c r="D33" s="31">
        <f ca="1"/>
        <v>0</v>
      </c>
      <c r="E33" s="12">
        <v>0</v>
      </c>
      <c r="F33" s="32">
        <v>0</v>
      </c>
      <c r="G33" s="11">
        <v>0</v>
      </c>
      <c r="H33" s="12">
        <v>0</v>
      </c>
    </row>
    <row r="34" spans="3:10" x14ac:dyDescent="0.25">
      <c r="C34" s="33">
        <f ca="1"/>
        <v>0</v>
      </c>
      <c r="D34" s="21">
        <f ca="1"/>
        <v>1</v>
      </c>
      <c r="E34" s="34">
        <v>0</v>
      </c>
      <c r="F34" s="13">
        <v>0</v>
      </c>
      <c r="G34" s="35">
        <v>0</v>
      </c>
      <c r="H34" s="34">
        <v>0</v>
      </c>
    </row>
    <row r="35" spans="3:10" ht="15.75" thickBot="1" x14ac:dyDescent="0.3">
      <c r="C35" s="14">
        <v>0</v>
      </c>
      <c r="D35" s="36">
        <v>0</v>
      </c>
      <c r="E35" s="24">
        <v>1</v>
      </c>
      <c r="F35" s="14">
        <v>0</v>
      </c>
      <c r="G35" s="36">
        <v>0</v>
      </c>
      <c r="H35" s="37">
        <v>0</v>
      </c>
    </row>
    <row r="36" spans="3:10" x14ac:dyDescent="0.25">
      <c r="C36" s="32">
        <v>0</v>
      </c>
      <c r="D36" s="11">
        <v>0</v>
      </c>
      <c r="E36" s="12">
        <v>0</v>
      </c>
      <c r="F36" s="20">
        <f ca="1"/>
        <v>1</v>
      </c>
      <c r="G36" s="31">
        <f ca="1"/>
        <v>0</v>
      </c>
      <c r="H36" s="12">
        <v>0</v>
      </c>
    </row>
    <row r="37" spans="3:10" x14ac:dyDescent="0.25">
      <c r="C37" s="13">
        <v>0</v>
      </c>
      <c r="D37" s="35">
        <v>0</v>
      </c>
      <c r="E37" s="34">
        <v>0</v>
      </c>
      <c r="F37" s="33">
        <f ca="1"/>
        <v>0</v>
      </c>
      <c r="G37" s="21">
        <f ca="1"/>
        <v>1</v>
      </c>
      <c r="H37" s="34">
        <v>0</v>
      </c>
    </row>
    <row r="38" spans="3:10" ht="15.75" thickBot="1" x14ac:dyDescent="0.3">
      <c r="C38" s="14">
        <v>0</v>
      </c>
      <c r="D38" s="36">
        <v>0</v>
      </c>
      <c r="E38" s="37">
        <v>0</v>
      </c>
      <c r="F38" s="14">
        <v>0</v>
      </c>
      <c r="G38" s="36">
        <v>0</v>
      </c>
      <c r="H38" s="24">
        <v>1</v>
      </c>
    </row>
    <row r="40" spans="3:10" ht="19.5" thickBot="1" x14ac:dyDescent="0.4">
      <c r="C40" t="s">
        <v>68</v>
      </c>
    </row>
    <row r="41" spans="3:10" x14ac:dyDescent="0.25">
      <c r="C41" s="38">
        <f t="array" aca="1" ref="C41:H46" ca="1">MMULT(C25:H30,C16:H21)</f>
        <v>20000</v>
      </c>
      <c r="D41" s="39">
        <f ca="1"/>
        <v>0</v>
      </c>
      <c r="E41" s="40">
        <f ca="1"/>
        <v>0</v>
      </c>
      <c r="F41" s="38">
        <f ca="1"/>
        <v>-20000</v>
      </c>
      <c r="G41" s="39">
        <f ca="1"/>
        <v>0</v>
      </c>
      <c r="H41" s="40">
        <f ca="1"/>
        <v>0</v>
      </c>
    </row>
    <row r="42" spans="3:10" x14ac:dyDescent="0.25">
      <c r="C42" s="41">
        <f ca="1"/>
        <v>0</v>
      </c>
      <c r="D42" s="42">
        <f ca="1"/>
        <v>2250</v>
      </c>
      <c r="E42" s="43">
        <f ca="1"/>
        <v>-4500</v>
      </c>
      <c r="F42" s="41">
        <f ca="1"/>
        <v>0</v>
      </c>
      <c r="G42" s="42">
        <f ca="1"/>
        <v>-2250</v>
      </c>
      <c r="H42" s="43">
        <f ca="1"/>
        <v>-4500</v>
      </c>
    </row>
    <row r="43" spans="3:10" ht="15.75" thickBot="1" x14ac:dyDescent="0.3">
      <c r="C43" s="44">
        <f ca="1"/>
        <v>0</v>
      </c>
      <c r="D43" s="45">
        <f ca="1"/>
        <v>-4500</v>
      </c>
      <c r="E43" s="46">
        <f ca="1"/>
        <v>12000</v>
      </c>
      <c r="F43" s="44">
        <f ca="1"/>
        <v>0</v>
      </c>
      <c r="G43" s="45">
        <f ca="1"/>
        <v>4500</v>
      </c>
      <c r="H43" s="46">
        <f ca="1"/>
        <v>6000</v>
      </c>
    </row>
    <row r="44" spans="3:10" x14ac:dyDescent="0.25">
      <c r="C44" s="38">
        <f ca="1"/>
        <v>-20000</v>
      </c>
      <c r="D44" s="39">
        <f ca="1"/>
        <v>0</v>
      </c>
      <c r="E44" s="40">
        <f ca="1"/>
        <v>0</v>
      </c>
      <c r="F44" s="38">
        <f ca="1"/>
        <v>20000</v>
      </c>
      <c r="G44" s="39">
        <f ca="1"/>
        <v>0</v>
      </c>
      <c r="H44" s="40">
        <f ca="1"/>
        <v>0</v>
      </c>
    </row>
    <row r="45" spans="3:10" x14ac:dyDescent="0.25">
      <c r="C45" s="41">
        <f ca="1"/>
        <v>0</v>
      </c>
      <c r="D45" s="42">
        <f ca="1"/>
        <v>-2250</v>
      </c>
      <c r="E45" s="43">
        <f ca="1"/>
        <v>4500</v>
      </c>
      <c r="F45" s="41">
        <f ca="1"/>
        <v>0</v>
      </c>
      <c r="G45" s="42">
        <f ca="1"/>
        <v>2250</v>
      </c>
      <c r="H45" s="43">
        <f ca="1"/>
        <v>4500</v>
      </c>
    </row>
    <row r="46" spans="3:10" ht="15.75" thickBot="1" x14ac:dyDescent="0.3">
      <c r="C46" s="44">
        <f ca="1"/>
        <v>0</v>
      </c>
      <c r="D46" s="45">
        <f ca="1"/>
        <v>-4500</v>
      </c>
      <c r="E46" s="46">
        <f ca="1"/>
        <v>6000</v>
      </c>
      <c r="F46" s="44">
        <f ca="1"/>
        <v>0</v>
      </c>
      <c r="G46" s="45">
        <f ca="1"/>
        <v>4500</v>
      </c>
      <c r="H46" s="46">
        <f ca="1"/>
        <v>12000</v>
      </c>
    </row>
    <row r="48" spans="3:10" ht="19.5" thickBot="1" x14ac:dyDescent="0.4">
      <c r="C48" t="s">
        <v>69</v>
      </c>
      <c r="J48" s="3" t="s">
        <v>79</v>
      </c>
    </row>
    <row r="49" spans="2:10" x14ac:dyDescent="0.25">
      <c r="C49" s="38">
        <f t="array" aca="1" ref="C49:H54" ca="1">MMULT(C41:H46,C33:H38)</f>
        <v>20000</v>
      </c>
      <c r="D49" s="39">
        <f ca="1"/>
        <v>0</v>
      </c>
      <c r="E49" s="40">
        <f ca="1"/>
        <v>0</v>
      </c>
      <c r="F49" s="38">
        <f ca="1"/>
        <v>-20000</v>
      </c>
      <c r="G49" s="39">
        <f ca="1"/>
        <v>0</v>
      </c>
      <c r="H49" s="40">
        <f ca="1"/>
        <v>0</v>
      </c>
      <c r="J49" s="15">
        <f t="array" aca="1" ref="J49:J54" ca="1">MMULT(C25:H30,J16:J21)</f>
        <v>0</v>
      </c>
    </row>
    <row r="50" spans="2:10" x14ac:dyDescent="0.25">
      <c r="C50" s="41">
        <f ca="1"/>
        <v>0</v>
      </c>
      <c r="D50" s="42">
        <f ca="1"/>
        <v>2250</v>
      </c>
      <c r="E50" s="43">
        <f ca="1"/>
        <v>-4500</v>
      </c>
      <c r="F50" s="41">
        <f ca="1"/>
        <v>0</v>
      </c>
      <c r="G50" s="42">
        <f ca="1"/>
        <v>-2250</v>
      </c>
      <c r="H50" s="43">
        <f ca="1"/>
        <v>-4500</v>
      </c>
      <c r="J50" s="16">
        <f ca="1"/>
        <v>-40</v>
      </c>
    </row>
    <row r="51" spans="2:10" ht="15.75" thickBot="1" x14ac:dyDescent="0.3">
      <c r="C51" s="44">
        <f ca="1"/>
        <v>0</v>
      </c>
      <c r="D51" s="45">
        <f ca="1"/>
        <v>-4500</v>
      </c>
      <c r="E51" s="46">
        <f ca="1"/>
        <v>12000</v>
      </c>
      <c r="F51" s="44">
        <f ca="1"/>
        <v>0</v>
      </c>
      <c r="G51" s="45">
        <f ca="1"/>
        <v>4500</v>
      </c>
      <c r="H51" s="46">
        <f ca="1"/>
        <v>6000</v>
      </c>
      <c r="J51" s="17">
        <f ca="1"/>
        <v>26.666666666666668</v>
      </c>
    </row>
    <row r="52" spans="2:10" x14ac:dyDescent="0.25">
      <c r="C52" s="38">
        <f ca="1"/>
        <v>-20000</v>
      </c>
      <c r="D52" s="39">
        <f ca="1"/>
        <v>0</v>
      </c>
      <c r="E52" s="40">
        <f ca="1"/>
        <v>0</v>
      </c>
      <c r="F52" s="38">
        <f ca="1"/>
        <v>20000</v>
      </c>
      <c r="G52" s="39">
        <f ca="1"/>
        <v>0</v>
      </c>
      <c r="H52" s="40">
        <f ca="1"/>
        <v>0</v>
      </c>
      <c r="J52" s="15">
        <f ca="1"/>
        <v>0</v>
      </c>
    </row>
    <row r="53" spans="2:10" x14ac:dyDescent="0.25">
      <c r="C53" s="41">
        <f ca="1"/>
        <v>0</v>
      </c>
      <c r="D53" s="42">
        <f ca="1"/>
        <v>-2250</v>
      </c>
      <c r="E53" s="43">
        <f ca="1"/>
        <v>4500</v>
      </c>
      <c r="F53" s="41">
        <f ca="1"/>
        <v>0</v>
      </c>
      <c r="G53" s="42">
        <f ca="1"/>
        <v>2250</v>
      </c>
      <c r="H53" s="43">
        <f ca="1"/>
        <v>4500</v>
      </c>
      <c r="J53" s="16">
        <f ca="1"/>
        <v>-40</v>
      </c>
    </row>
    <row r="54" spans="2:10" ht="15.75" thickBot="1" x14ac:dyDescent="0.3">
      <c r="C54" s="44">
        <f ca="1"/>
        <v>0</v>
      </c>
      <c r="D54" s="45">
        <f ca="1"/>
        <v>-4500</v>
      </c>
      <c r="E54" s="46">
        <f ca="1"/>
        <v>6000</v>
      </c>
      <c r="F54" s="44">
        <f ca="1"/>
        <v>0</v>
      </c>
      <c r="G54" s="45">
        <f ca="1"/>
        <v>4500</v>
      </c>
      <c r="H54" s="46">
        <f ca="1"/>
        <v>12000</v>
      </c>
      <c r="J54" s="17">
        <f ca="1"/>
        <v>-26.666666666666668</v>
      </c>
    </row>
    <row r="57" spans="2:10" x14ac:dyDescent="0.25">
      <c r="B57" s="2" t="s">
        <v>70</v>
      </c>
      <c r="F57" s="27" t="s">
        <v>71</v>
      </c>
    </row>
    <row r="59" spans="2:10" ht="19.5" thickBot="1" x14ac:dyDescent="0.4">
      <c r="C59" t="s">
        <v>72</v>
      </c>
      <c r="D59" s="4" t="s">
        <v>73</v>
      </c>
      <c r="G59" s="4" t="s">
        <v>74</v>
      </c>
      <c r="J59" t="s">
        <v>75</v>
      </c>
    </row>
    <row r="60" spans="2:10" x14ac:dyDescent="0.25">
      <c r="B60" s="48">
        <v>1</v>
      </c>
      <c r="C60" s="49">
        <f ca="1">IF(B60=$C$6,1,0)</f>
        <v>1</v>
      </c>
      <c r="D60" s="50">
        <v>0</v>
      </c>
      <c r="E60" s="51">
        <v>0</v>
      </c>
      <c r="F60" s="49">
        <f ca="1">IF(B60=$C$7,1,0)</f>
        <v>0</v>
      </c>
      <c r="G60" s="50">
        <v>0</v>
      </c>
      <c r="H60" s="52">
        <v>0</v>
      </c>
      <c r="J60" s="15">
        <f t="array" aca="1" ref="J60:J71" ca="1">MMULT(C60:H71,J49:J54)</f>
        <v>0</v>
      </c>
    </row>
    <row r="61" spans="2:10" x14ac:dyDescent="0.25">
      <c r="B61" s="48"/>
      <c r="C61" s="53">
        <v>0</v>
      </c>
      <c r="D61" s="54">
        <f ca="1">C60</f>
        <v>1</v>
      </c>
      <c r="E61" s="55">
        <v>0</v>
      </c>
      <c r="F61" s="53">
        <v>0</v>
      </c>
      <c r="G61" s="54">
        <f ca="1">F60</f>
        <v>0</v>
      </c>
      <c r="H61" s="56">
        <v>0</v>
      </c>
      <c r="J61" s="16">
        <f ca="1"/>
        <v>-40</v>
      </c>
    </row>
    <row r="62" spans="2:10" ht="15.75" thickBot="1" x14ac:dyDescent="0.3">
      <c r="B62" s="48"/>
      <c r="C62" s="57">
        <v>0</v>
      </c>
      <c r="D62" s="58">
        <v>0</v>
      </c>
      <c r="E62" s="59">
        <f ca="1">C60</f>
        <v>1</v>
      </c>
      <c r="F62" s="60">
        <v>0</v>
      </c>
      <c r="G62" s="61">
        <v>0</v>
      </c>
      <c r="H62" s="62">
        <f ca="1">F60</f>
        <v>0</v>
      </c>
      <c r="J62" s="17">
        <f ca="1"/>
        <v>26.666666666666668</v>
      </c>
    </row>
    <row r="63" spans="2:10" x14ac:dyDescent="0.25">
      <c r="B63" s="48">
        <v>2</v>
      </c>
      <c r="C63" s="49">
        <f ca="1">IF(B63=$C$6,1,0)</f>
        <v>0</v>
      </c>
      <c r="D63" s="50">
        <v>0</v>
      </c>
      <c r="E63" s="51">
        <v>0</v>
      </c>
      <c r="F63" s="49">
        <f ca="1">IF(B63=$C$7,1,0)</f>
        <v>1</v>
      </c>
      <c r="G63" s="50">
        <v>0</v>
      </c>
      <c r="H63" s="52">
        <v>0</v>
      </c>
      <c r="J63" s="15">
        <f ca="1"/>
        <v>0</v>
      </c>
    </row>
    <row r="64" spans="2:10" x14ac:dyDescent="0.25">
      <c r="B64" s="48"/>
      <c r="C64" s="53">
        <v>0</v>
      </c>
      <c r="D64" s="54">
        <f ca="1">C63</f>
        <v>0</v>
      </c>
      <c r="E64" s="55">
        <v>0</v>
      </c>
      <c r="F64" s="53">
        <v>0</v>
      </c>
      <c r="G64" s="54">
        <f ca="1">F63</f>
        <v>1</v>
      </c>
      <c r="H64" s="56">
        <v>0</v>
      </c>
      <c r="J64" s="16">
        <f ca="1"/>
        <v>-40</v>
      </c>
    </row>
    <row r="65" spans="2:14" ht="15.75" thickBot="1" x14ac:dyDescent="0.3">
      <c r="B65" s="48"/>
      <c r="C65" s="60">
        <v>0</v>
      </c>
      <c r="D65" s="61">
        <v>0</v>
      </c>
      <c r="E65" s="63">
        <f ca="1">C63</f>
        <v>0</v>
      </c>
      <c r="F65" s="60">
        <v>0</v>
      </c>
      <c r="G65" s="61">
        <v>0</v>
      </c>
      <c r="H65" s="62">
        <f ca="1">F63</f>
        <v>1</v>
      </c>
      <c r="J65" s="17">
        <f ca="1"/>
        <v>-26.666666666666668</v>
      </c>
    </row>
    <row r="66" spans="2:14" x14ac:dyDescent="0.25">
      <c r="B66" s="48">
        <v>3</v>
      </c>
      <c r="C66" s="49">
        <f ca="1">IF(B66=$C$6,1,0)</f>
        <v>0</v>
      </c>
      <c r="D66" s="50">
        <v>0</v>
      </c>
      <c r="E66" s="52">
        <v>0</v>
      </c>
      <c r="F66" s="64">
        <f ca="1">IF(B66=$C$7,1,0)</f>
        <v>0</v>
      </c>
      <c r="G66" s="65">
        <v>0</v>
      </c>
      <c r="H66" s="66">
        <v>0</v>
      </c>
      <c r="J66" s="15">
        <f ca="1"/>
        <v>0</v>
      </c>
    </row>
    <row r="67" spans="2:14" x14ac:dyDescent="0.25">
      <c r="B67" s="48"/>
      <c r="C67" s="53">
        <v>0</v>
      </c>
      <c r="D67" s="54">
        <f ca="1">C66</f>
        <v>0</v>
      </c>
      <c r="E67" s="56">
        <v>0</v>
      </c>
      <c r="F67" s="67">
        <v>0</v>
      </c>
      <c r="G67" s="54">
        <f ca="1">F66</f>
        <v>0</v>
      </c>
      <c r="H67" s="56">
        <v>0</v>
      </c>
      <c r="J67" s="16">
        <f ca="1"/>
        <v>0</v>
      </c>
    </row>
    <row r="68" spans="2:14" ht="15.75" thickBot="1" x14ac:dyDescent="0.3">
      <c r="B68" s="48"/>
      <c r="C68" s="60">
        <v>0</v>
      </c>
      <c r="D68" s="61">
        <v>0</v>
      </c>
      <c r="E68" s="62">
        <f ca="1">C66</f>
        <v>0</v>
      </c>
      <c r="F68" s="68">
        <v>0</v>
      </c>
      <c r="G68" s="61">
        <v>0</v>
      </c>
      <c r="H68" s="62">
        <f ca="1">F66</f>
        <v>0</v>
      </c>
      <c r="J68" s="17">
        <f ca="1"/>
        <v>0</v>
      </c>
    </row>
    <row r="69" spans="2:14" x14ac:dyDescent="0.25">
      <c r="B69" s="48">
        <v>4</v>
      </c>
      <c r="C69" s="49">
        <f ca="1">IF(B69=$C$6,1,0)</f>
        <v>0</v>
      </c>
      <c r="D69" s="50">
        <v>0</v>
      </c>
      <c r="E69" s="52">
        <v>0</v>
      </c>
      <c r="F69" s="64">
        <f ca="1">IF(B69=$C$7,1,0)</f>
        <v>0</v>
      </c>
      <c r="G69" s="65">
        <v>0</v>
      </c>
      <c r="H69" s="66">
        <v>0</v>
      </c>
      <c r="J69" s="15">
        <f ca="1"/>
        <v>0</v>
      </c>
    </row>
    <row r="70" spans="2:14" x14ac:dyDescent="0.25">
      <c r="C70" s="53">
        <v>0</v>
      </c>
      <c r="D70" s="54">
        <f ca="1">C69</f>
        <v>0</v>
      </c>
      <c r="E70" s="56">
        <v>0</v>
      </c>
      <c r="F70" s="67">
        <v>0</v>
      </c>
      <c r="G70" s="54">
        <f ca="1">F69</f>
        <v>0</v>
      </c>
      <c r="H70" s="56">
        <v>0</v>
      </c>
      <c r="J70" s="16">
        <f ca="1"/>
        <v>0</v>
      </c>
    </row>
    <row r="71" spans="2:14" ht="15.75" thickBot="1" x14ac:dyDescent="0.3">
      <c r="C71" s="60">
        <v>0</v>
      </c>
      <c r="D71" s="61">
        <v>0</v>
      </c>
      <c r="E71" s="62">
        <f ca="1">C69</f>
        <v>0</v>
      </c>
      <c r="F71" s="68">
        <v>0</v>
      </c>
      <c r="G71" s="61">
        <v>0</v>
      </c>
      <c r="H71" s="62">
        <f ca="1">F69</f>
        <v>0</v>
      </c>
      <c r="J71" s="17">
        <f ca="1"/>
        <v>0</v>
      </c>
    </row>
    <row r="73" spans="2:14" ht="18" thickBot="1" x14ac:dyDescent="0.3">
      <c r="C73" t="s">
        <v>76</v>
      </c>
      <c r="D73" s="69">
        <v>1</v>
      </c>
      <c r="E73" s="48"/>
      <c r="F73" s="48"/>
      <c r="G73" s="69">
        <v>2</v>
      </c>
      <c r="H73" s="48"/>
      <c r="I73" s="48"/>
      <c r="J73" s="48">
        <v>3</v>
      </c>
      <c r="K73" s="48"/>
      <c r="L73" s="48"/>
      <c r="M73" s="48">
        <v>4</v>
      </c>
    </row>
    <row r="74" spans="2:14" x14ac:dyDescent="0.25">
      <c r="C74" s="70">
        <f t="array" ref="C74:N79" ca="1">TRANSPOSE(C60:H71)</f>
        <v>1</v>
      </c>
      <c r="D74" s="71">
        <v>0</v>
      </c>
      <c r="E74" s="72">
        <v>0</v>
      </c>
      <c r="F74" s="70">
        <f ca="1"/>
        <v>0</v>
      </c>
      <c r="G74" s="71">
        <v>0</v>
      </c>
      <c r="H74" s="72">
        <v>0</v>
      </c>
      <c r="I74" s="70">
        <f ca="1"/>
        <v>0</v>
      </c>
      <c r="J74" s="71">
        <v>0</v>
      </c>
      <c r="K74" s="72">
        <v>0</v>
      </c>
      <c r="L74" s="70">
        <f ca="1"/>
        <v>0</v>
      </c>
      <c r="M74" s="71">
        <v>0</v>
      </c>
      <c r="N74" s="72">
        <v>0</v>
      </c>
    </row>
    <row r="75" spans="2:14" x14ac:dyDescent="0.25">
      <c r="B75" s="4" t="s">
        <v>73</v>
      </c>
      <c r="C75" s="73">
        <v>0</v>
      </c>
      <c r="D75" s="74">
        <f ca="1"/>
        <v>1</v>
      </c>
      <c r="E75" s="75">
        <v>0</v>
      </c>
      <c r="F75" s="73">
        <v>0</v>
      </c>
      <c r="G75" s="74">
        <f ca="1"/>
        <v>0</v>
      </c>
      <c r="H75" s="75">
        <v>0</v>
      </c>
      <c r="I75" s="73">
        <v>0</v>
      </c>
      <c r="J75" s="74">
        <f ca="1"/>
        <v>0</v>
      </c>
      <c r="K75" s="75">
        <v>0</v>
      </c>
      <c r="L75" s="73">
        <v>0</v>
      </c>
      <c r="M75" s="74">
        <f ca="1"/>
        <v>0</v>
      </c>
      <c r="N75" s="75">
        <v>0</v>
      </c>
    </row>
    <row r="76" spans="2:14" ht="15.75" thickBot="1" x14ac:dyDescent="0.3">
      <c r="C76" s="76">
        <v>0</v>
      </c>
      <c r="D76" s="77">
        <v>0</v>
      </c>
      <c r="E76" s="78">
        <f ca="1"/>
        <v>1</v>
      </c>
      <c r="F76" s="76">
        <v>0</v>
      </c>
      <c r="G76" s="77">
        <v>0</v>
      </c>
      <c r="H76" s="78">
        <f ca="1"/>
        <v>0</v>
      </c>
      <c r="I76" s="76">
        <v>0</v>
      </c>
      <c r="J76" s="77">
        <v>0</v>
      </c>
      <c r="K76" s="78">
        <f ca="1"/>
        <v>0</v>
      </c>
      <c r="L76" s="76">
        <v>0</v>
      </c>
      <c r="M76" s="77">
        <v>0</v>
      </c>
      <c r="N76" s="78">
        <f ca="1"/>
        <v>0</v>
      </c>
    </row>
    <row r="77" spans="2:14" x14ac:dyDescent="0.25">
      <c r="C77" s="70">
        <f ca="1"/>
        <v>0</v>
      </c>
      <c r="D77" s="71">
        <v>0</v>
      </c>
      <c r="E77" s="72">
        <v>0</v>
      </c>
      <c r="F77" s="70">
        <f ca="1"/>
        <v>1</v>
      </c>
      <c r="G77" s="71">
        <v>0</v>
      </c>
      <c r="H77" s="72">
        <v>0</v>
      </c>
      <c r="I77" s="70">
        <f ca="1"/>
        <v>0</v>
      </c>
      <c r="J77" s="71">
        <v>0</v>
      </c>
      <c r="K77" s="72">
        <v>0</v>
      </c>
      <c r="L77" s="70">
        <f ca="1"/>
        <v>0</v>
      </c>
      <c r="M77" s="71">
        <v>0</v>
      </c>
      <c r="N77" s="72">
        <v>0</v>
      </c>
    </row>
    <row r="78" spans="2:14" x14ac:dyDescent="0.25">
      <c r="B78" s="4" t="s">
        <v>74</v>
      </c>
      <c r="C78" s="73">
        <v>0</v>
      </c>
      <c r="D78" s="74">
        <f ca="1"/>
        <v>0</v>
      </c>
      <c r="E78" s="75">
        <v>0</v>
      </c>
      <c r="F78" s="73">
        <v>0</v>
      </c>
      <c r="G78" s="74">
        <f ca="1"/>
        <v>1</v>
      </c>
      <c r="H78" s="75">
        <v>0</v>
      </c>
      <c r="I78" s="73">
        <v>0</v>
      </c>
      <c r="J78" s="74">
        <f ca="1"/>
        <v>0</v>
      </c>
      <c r="K78" s="75">
        <v>0</v>
      </c>
      <c r="L78" s="73">
        <v>0</v>
      </c>
      <c r="M78" s="74">
        <f ca="1"/>
        <v>0</v>
      </c>
      <c r="N78" s="75">
        <v>0</v>
      </c>
    </row>
    <row r="79" spans="2:14" ht="15.75" thickBot="1" x14ac:dyDescent="0.3">
      <c r="C79" s="76">
        <v>0</v>
      </c>
      <c r="D79" s="77">
        <v>0</v>
      </c>
      <c r="E79" s="78">
        <f ca="1"/>
        <v>0</v>
      </c>
      <c r="F79" s="76">
        <v>0</v>
      </c>
      <c r="G79" s="77">
        <v>0</v>
      </c>
      <c r="H79" s="78">
        <f ca="1"/>
        <v>1</v>
      </c>
      <c r="I79" s="76">
        <v>0</v>
      </c>
      <c r="J79" s="77">
        <v>0</v>
      </c>
      <c r="K79" s="78">
        <f ca="1"/>
        <v>0</v>
      </c>
      <c r="L79" s="76">
        <v>0</v>
      </c>
      <c r="M79" s="77">
        <v>0</v>
      </c>
      <c r="N79" s="78">
        <f ca="1"/>
        <v>0</v>
      </c>
    </row>
    <row r="81" spans="2:14" ht="19.5" thickBot="1" x14ac:dyDescent="0.4">
      <c r="C81" t="s">
        <v>77</v>
      </c>
      <c r="D81" s="4" t="s">
        <v>73</v>
      </c>
      <c r="G81" s="4" t="s">
        <v>74</v>
      </c>
    </row>
    <row r="82" spans="2:14" x14ac:dyDescent="0.25">
      <c r="B82" s="48"/>
      <c r="C82" s="38">
        <f t="array" aca="1" ref="C82:H93" ca="1">MMULT(C60:H71,C49:H54)</f>
        <v>20000</v>
      </c>
      <c r="D82" s="39">
        <f ca="1"/>
        <v>0</v>
      </c>
      <c r="E82" s="40">
        <f ca="1"/>
        <v>0</v>
      </c>
      <c r="F82" s="38">
        <f ca="1"/>
        <v>-20000</v>
      </c>
      <c r="G82" s="39">
        <f ca="1"/>
        <v>0</v>
      </c>
      <c r="H82" s="40">
        <f ca="1"/>
        <v>0</v>
      </c>
    </row>
    <row r="83" spans="2:14" x14ac:dyDescent="0.25">
      <c r="B83" s="48">
        <v>1</v>
      </c>
      <c r="C83" s="41">
        <f ca="1"/>
        <v>0</v>
      </c>
      <c r="D83" s="42">
        <f ca="1"/>
        <v>2250</v>
      </c>
      <c r="E83" s="43">
        <f ca="1"/>
        <v>-4500</v>
      </c>
      <c r="F83" s="41">
        <f ca="1"/>
        <v>0</v>
      </c>
      <c r="G83" s="42">
        <f ca="1"/>
        <v>-2250</v>
      </c>
      <c r="H83" s="43">
        <f ca="1"/>
        <v>-4500</v>
      </c>
    </row>
    <row r="84" spans="2:14" ht="15.75" thickBot="1" x14ac:dyDescent="0.3">
      <c r="B84" s="48"/>
      <c r="C84" s="44">
        <f ca="1"/>
        <v>0</v>
      </c>
      <c r="D84" s="45">
        <f ca="1"/>
        <v>-4500</v>
      </c>
      <c r="E84" s="46">
        <f ca="1"/>
        <v>12000</v>
      </c>
      <c r="F84" s="44">
        <f ca="1"/>
        <v>0</v>
      </c>
      <c r="G84" s="45">
        <f ca="1"/>
        <v>4500</v>
      </c>
      <c r="H84" s="46">
        <f ca="1"/>
        <v>6000</v>
      </c>
    </row>
    <row r="85" spans="2:14" x14ac:dyDescent="0.25">
      <c r="B85" s="48"/>
      <c r="C85" s="38">
        <f ca="1"/>
        <v>-20000</v>
      </c>
      <c r="D85" s="39">
        <f ca="1"/>
        <v>0</v>
      </c>
      <c r="E85" s="40">
        <f ca="1"/>
        <v>0</v>
      </c>
      <c r="F85" s="38">
        <f ca="1"/>
        <v>20000</v>
      </c>
      <c r="G85" s="39">
        <f ca="1"/>
        <v>0</v>
      </c>
      <c r="H85" s="40">
        <f ca="1"/>
        <v>0</v>
      </c>
    </row>
    <row r="86" spans="2:14" x14ac:dyDescent="0.25">
      <c r="B86" s="48">
        <v>2</v>
      </c>
      <c r="C86" s="41">
        <f ca="1"/>
        <v>0</v>
      </c>
      <c r="D86" s="42">
        <f ca="1"/>
        <v>-2250</v>
      </c>
      <c r="E86" s="43">
        <f ca="1"/>
        <v>4500</v>
      </c>
      <c r="F86" s="41">
        <f ca="1"/>
        <v>0</v>
      </c>
      <c r="G86" s="42">
        <f ca="1"/>
        <v>2250</v>
      </c>
      <c r="H86" s="43">
        <f ca="1"/>
        <v>4500</v>
      </c>
    </row>
    <row r="87" spans="2:14" ht="15.75" thickBot="1" x14ac:dyDescent="0.3">
      <c r="B87" s="48"/>
      <c r="C87" s="44">
        <f ca="1"/>
        <v>0</v>
      </c>
      <c r="D87" s="45">
        <f ca="1"/>
        <v>-4500</v>
      </c>
      <c r="E87" s="46">
        <f ca="1"/>
        <v>6000</v>
      </c>
      <c r="F87" s="44">
        <f ca="1"/>
        <v>0</v>
      </c>
      <c r="G87" s="45">
        <f ca="1"/>
        <v>4500</v>
      </c>
      <c r="H87" s="46">
        <f ca="1"/>
        <v>12000</v>
      </c>
    </row>
    <row r="88" spans="2:14" x14ac:dyDescent="0.25">
      <c r="B88" s="48"/>
      <c r="C88" s="38">
        <f ca="1"/>
        <v>0</v>
      </c>
      <c r="D88" s="39">
        <f ca="1"/>
        <v>0</v>
      </c>
      <c r="E88" s="40">
        <f ca="1"/>
        <v>0</v>
      </c>
      <c r="F88" s="38">
        <f ca="1"/>
        <v>0</v>
      </c>
      <c r="G88" s="39">
        <f ca="1"/>
        <v>0</v>
      </c>
      <c r="H88" s="40">
        <f ca="1"/>
        <v>0</v>
      </c>
    </row>
    <row r="89" spans="2:14" x14ac:dyDescent="0.25">
      <c r="B89" s="48">
        <v>3</v>
      </c>
      <c r="C89" s="41">
        <f ca="1"/>
        <v>0</v>
      </c>
      <c r="D89" s="42">
        <f ca="1"/>
        <v>0</v>
      </c>
      <c r="E89" s="43">
        <f ca="1"/>
        <v>0</v>
      </c>
      <c r="F89" s="41">
        <f ca="1"/>
        <v>0</v>
      </c>
      <c r="G89" s="42">
        <f ca="1"/>
        <v>0</v>
      </c>
      <c r="H89" s="43">
        <f ca="1"/>
        <v>0</v>
      </c>
    </row>
    <row r="90" spans="2:14" ht="15.75" thickBot="1" x14ac:dyDescent="0.3">
      <c r="B90" s="48"/>
      <c r="C90" s="44">
        <f ca="1"/>
        <v>0</v>
      </c>
      <c r="D90" s="45">
        <f ca="1"/>
        <v>0</v>
      </c>
      <c r="E90" s="46">
        <f ca="1"/>
        <v>0</v>
      </c>
      <c r="F90" s="44">
        <f ca="1"/>
        <v>0</v>
      </c>
      <c r="G90" s="45">
        <f ca="1"/>
        <v>0</v>
      </c>
      <c r="H90" s="46">
        <f ca="1"/>
        <v>0</v>
      </c>
    </row>
    <row r="91" spans="2:14" x14ac:dyDescent="0.25">
      <c r="B91" s="48"/>
      <c r="C91" s="38">
        <f ca="1"/>
        <v>0</v>
      </c>
      <c r="D91" s="39">
        <f ca="1"/>
        <v>0</v>
      </c>
      <c r="E91" s="40">
        <f ca="1"/>
        <v>0</v>
      </c>
      <c r="F91" s="38">
        <f ca="1"/>
        <v>0</v>
      </c>
      <c r="G91" s="39">
        <f ca="1"/>
        <v>0</v>
      </c>
      <c r="H91" s="40">
        <f ca="1"/>
        <v>0</v>
      </c>
    </row>
    <row r="92" spans="2:14" x14ac:dyDescent="0.25">
      <c r="B92" s="48">
        <v>4</v>
      </c>
      <c r="C92" s="41">
        <f ca="1"/>
        <v>0</v>
      </c>
      <c r="D92" s="42">
        <f ca="1"/>
        <v>0</v>
      </c>
      <c r="E92" s="43">
        <f ca="1"/>
        <v>0</v>
      </c>
      <c r="F92" s="41">
        <f ca="1"/>
        <v>0</v>
      </c>
      <c r="G92" s="42">
        <f ca="1"/>
        <v>0</v>
      </c>
      <c r="H92" s="43">
        <f ca="1"/>
        <v>0</v>
      </c>
    </row>
    <row r="93" spans="2:14" ht="15.75" thickBot="1" x14ac:dyDescent="0.3">
      <c r="B93" s="48"/>
      <c r="C93" s="44">
        <f ca="1"/>
        <v>0</v>
      </c>
      <c r="D93" s="45">
        <f ca="1"/>
        <v>0</v>
      </c>
      <c r="E93" s="46">
        <f ca="1"/>
        <v>0</v>
      </c>
      <c r="F93" s="44">
        <f ca="1"/>
        <v>0</v>
      </c>
      <c r="G93" s="45">
        <f ca="1"/>
        <v>0</v>
      </c>
      <c r="H93" s="46">
        <f ca="1"/>
        <v>0</v>
      </c>
    </row>
    <row r="95" spans="2:14" ht="21.75" thickBot="1" x14ac:dyDescent="0.4">
      <c r="C95" s="79" t="s">
        <v>78</v>
      </c>
      <c r="D95" s="48"/>
      <c r="E95" s="48"/>
      <c r="F95" s="48"/>
      <c r="G95" s="48">
        <v>2</v>
      </c>
      <c r="H95" s="48"/>
      <c r="I95" s="48"/>
      <c r="J95" s="48">
        <v>3</v>
      </c>
      <c r="K95" s="48"/>
      <c r="L95" s="48"/>
      <c r="M95" s="48">
        <v>4</v>
      </c>
    </row>
    <row r="96" spans="2:14" x14ac:dyDescent="0.25">
      <c r="B96" s="48"/>
      <c r="C96" s="38">
        <f t="array" aca="1" ref="C96:N107" ca="1">MMULT(C82:H93,C74:N79)</f>
        <v>20000</v>
      </c>
      <c r="D96" s="39">
        <f ca="1"/>
        <v>0</v>
      </c>
      <c r="E96" s="40">
        <f ca="1"/>
        <v>0</v>
      </c>
      <c r="F96" s="38">
        <f ca="1"/>
        <v>-20000</v>
      </c>
      <c r="G96" s="39">
        <f ca="1"/>
        <v>0</v>
      </c>
      <c r="H96" s="40">
        <f ca="1"/>
        <v>0</v>
      </c>
      <c r="I96" s="38">
        <f ca="1"/>
        <v>0</v>
      </c>
      <c r="J96" s="39">
        <f ca="1"/>
        <v>0</v>
      </c>
      <c r="K96" s="40">
        <f ca="1"/>
        <v>0</v>
      </c>
      <c r="L96" s="38">
        <f ca="1"/>
        <v>0</v>
      </c>
      <c r="M96" s="39">
        <f ca="1"/>
        <v>0</v>
      </c>
      <c r="N96" s="40">
        <f ca="1"/>
        <v>0</v>
      </c>
    </row>
    <row r="97" spans="2:14" x14ac:dyDescent="0.25">
      <c r="B97" s="48">
        <v>1</v>
      </c>
      <c r="C97" s="41">
        <f ca="1"/>
        <v>0</v>
      </c>
      <c r="D97" s="42">
        <f ca="1"/>
        <v>2250</v>
      </c>
      <c r="E97" s="43">
        <f ca="1"/>
        <v>-4500</v>
      </c>
      <c r="F97" s="41">
        <f ca="1"/>
        <v>0</v>
      </c>
      <c r="G97" s="42">
        <f ca="1"/>
        <v>-2250</v>
      </c>
      <c r="H97" s="43">
        <f ca="1"/>
        <v>-4500</v>
      </c>
      <c r="I97" s="41">
        <f ca="1"/>
        <v>0</v>
      </c>
      <c r="J97" s="42">
        <f ca="1"/>
        <v>0</v>
      </c>
      <c r="K97" s="43">
        <f ca="1"/>
        <v>0</v>
      </c>
      <c r="L97" s="41">
        <f ca="1"/>
        <v>0</v>
      </c>
      <c r="M97" s="42">
        <f ca="1"/>
        <v>0</v>
      </c>
      <c r="N97" s="43">
        <f ca="1"/>
        <v>0</v>
      </c>
    </row>
    <row r="98" spans="2:14" ht="15.75" thickBot="1" x14ac:dyDescent="0.3">
      <c r="B98" s="48"/>
      <c r="C98" s="44">
        <f ca="1"/>
        <v>0</v>
      </c>
      <c r="D98" s="45">
        <f ca="1"/>
        <v>-4500</v>
      </c>
      <c r="E98" s="46">
        <f ca="1"/>
        <v>12000</v>
      </c>
      <c r="F98" s="44">
        <f ca="1"/>
        <v>0</v>
      </c>
      <c r="G98" s="45">
        <f ca="1"/>
        <v>4500</v>
      </c>
      <c r="H98" s="46">
        <f ca="1"/>
        <v>6000</v>
      </c>
      <c r="I98" s="44">
        <f ca="1"/>
        <v>0</v>
      </c>
      <c r="J98" s="45">
        <f ca="1"/>
        <v>0</v>
      </c>
      <c r="K98" s="46">
        <f ca="1"/>
        <v>0</v>
      </c>
      <c r="L98" s="44">
        <f ca="1"/>
        <v>0</v>
      </c>
      <c r="M98" s="45">
        <f ca="1"/>
        <v>0</v>
      </c>
      <c r="N98" s="46">
        <f ca="1"/>
        <v>0</v>
      </c>
    </row>
    <row r="99" spans="2:14" x14ac:dyDescent="0.25">
      <c r="B99" s="48"/>
      <c r="C99" s="38">
        <f ca="1"/>
        <v>-20000</v>
      </c>
      <c r="D99" s="39">
        <f ca="1"/>
        <v>0</v>
      </c>
      <c r="E99" s="40">
        <f ca="1"/>
        <v>0</v>
      </c>
      <c r="F99" s="38">
        <f ca="1"/>
        <v>20000</v>
      </c>
      <c r="G99" s="39">
        <f ca="1"/>
        <v>0</v>
      </c>
      <c r="H99" s="40">
        <f ca="1"/>
        <v>0</v>
      </c>
      <c r="I99" s="38">
        <f ca="1"/>
        <v>0</v>
      </c>
      <c r="J99" s="39">
        <f ca="1"/>
        <v>0</v>
      </c>
      <c r="K99" s="40">
        <f ca="1"/>
        <v>0</v>
      </c>
      <c r="L99" s="38">
        <f ca="1"/>
        <v>0</v>
      </c>
      <c r="M99" s="39">
        <f ca="1"/>
        <v>0</v>
      </c>
      <c r="N99" s="40">
        <f ca="1"/>
        <v>0</v>
      </c>
    </row>
    <row r="100" spans="2:14" x14ac:dyDescent="0.25">
      <c r="B100" s="48">
        <v>2</v>
      </c>
      <c r="C100" s="41">
        <f ca="1"/>
        <v>0</v>
      </c>
      <c r="D100" s="42">
        <f ca="1"/>
        <v>-2250</v>
      </c>
      <c r="E100" s="43">
        <f ca="1"/>
        <v>4500</v>
      </c>
      <c r="F100" s="41">
        <f ca="1"/>
        <v>0</v>
      </c>
      <c r="G100" s="42">
        <f ca="1"/>
        <v>2250</v>
      </c>
      <c r="H100" s="43">
        <f ca="1"/>
        <v>4500</v>
      </c>
      <c r="I100" s="41">
        <f ca="1"/>
        <v>0</v>
      </c>
      <c r="J100" s="42">
        <f ca="1"/>
        <v>0</v>
      </c>
      <c r="K100" s="43">
        <f ca="1"/>
        <v>0</v>
      </c>
      <c r="L100" s="41">
        <f ca="1"/>
        <v>0</v>
      </c>
      <c r="M100" s="42">
        <f ca="1"/>
        <v>0</v>
      </c>
      <c r="N100" s="43">
        <f ca="1"/>
        <v>0</v>
      </c>
    </row>
    <row r="101" spans="2:14" ht="15.75" thickBot="1" x14ac:dyDescent="0.3">
      <c r="B101" s="48"/>
      <c r="C101" s="44">
        <f ca="1"/>
        <v>0</v>
      </c>
      <c r="D101" s="45">
        <f ca="1"/>
        <v>-4500</v>
      </c>
      <c r="E101" s="46">
        <f ca="1"/>
        <v>6000</v>
      </c>
      <c r="F101" s="44">
        <f ca="1"/>
        <v>0</v>
      </c>
      <c r="G101" s="45">
        <f ca="1"/>
        <v>4500</v>
      </c>
      <c r="H101" s="46">
        <f ca="1"/>
        <v>12000</v>
      </c>
      <c r="I101" s="44">
        <f ca="1"/>
        <v>0</v>
      </c>
      <c r="J101" s="45">
        <f ca="1"/>
        <v>0</v>
      </c>
      <c r="K101" s="46">
        <f ca="1"/>
        <v>0</v>
      </c>
      <c r="L101" s="44">
        <f ca="1"/>
        <v>0</v>
      </c>
      <c r="M101" s="45">
        <f ca="1"/>
        <v>0</v>
      </c>
      <c r="N101" s="46">
        <f ca="1"/>
        <v>0</v>
      </c>
    </row>
    <row r="102" spans="2:14" x14ac:dyDescent="0.25">
      <c r="B102" s="48"/>
      <c r="C102" s="38">
        <f ca="1"/>
        <v>0</v>
      </c>
      <c r="D102" s="39">
        <f ca="1"/>
        <v>0</v>
      </c>
      <c r="E102" s="40">
        <f ca="1"/>
        <v>0</v>
      </c>
      <c r="F102" s="38">
        <f ca="1"/>
        <v>0</v>
      </c>
      <c r="G102" s="39">
        <f ca="1"/>
        <v>0</v>
      </c>
      <c r="H102" s="40">
        <f ca="1"/>
        <v>0</v>
      </c>
      <c r="I102" s="38">
        <f ca="1"/>
        <v>0</v>
      </c>
      <c r="J102" s="39">
        <f ca="1"/>
        <v>0</v>
      </c>
      <c r="K102" s="40">
        <f ca="1"/>
        <v>0</v>
      </c>
      <c r="L102" s="38">
        <f ca="1"/>
        <v>0</v>
      </c>
      <c r="M102" s="39">
        <f ca="1"/>
        <v>0</v>
      </c>
      <c r="N102" s="40">
        <f ca="1"/>
        <v>0</v>
      </c>
    </row>
    <row r="103" spans="2:14" x14ac:dyDescent="0.25">
      <c r="B103" s="48">
        <v>3</v>
      </c>
      <c r="C103" s="41">
        <f ca="1"/>
        <v>0</v>
      </c>
      <c r="D103" s="42">
        <f ca="1"/>
        <v>0</v>
      </c>
      <c r="E103" s="43">
        <f ca="1"/>
        <v>0</v>
      </c>
      <c r="F103" s="41">
        <f ca="1"/>
        <v>0</v>
      </c>
      <c r="G103" s="42">
        <f ca="1"/>
        <v>0</v>
      </c>
      <c r="H103" s="43">
        <f ca="1"/>
        <v>0</v>
      </c>
      <c r="I103" s="41">
        <f ca="1"/>
        <v>0</v>
      </c>
      <c r="J103" s="42">
        <f ca="1"/>
        <v>0</v>
      </c>
      <c r="K103" s="43">
        <f ca="1"/>
        <v>0</v>
      </c>
      <c r="L103" s="41">
        <f ca="1"/>
        <v>0</v>
      </c>
      <c r="M103" s="42">
        <f ca="1"/>
        <v>0</v>
      </c>
      <c r="N103" s="43">
        <f ca="1"/>
        <v>0</v>
      </c>
    </row>
    <row r="104" spans="2:14" ht="15.75" thickBot="1" x14ac:dyDescent="0.3">
      <c r="B104" s="48"/>
      <c r="C104" s="44">
        <f ca="1"/>
        <v>0</v>
      </c>
      <c r="D104" s="45">
        <f ca="1"/>
        <v>0</v>
      </c>
      <c r="E104" s="46">
        <f ca="1"/>
        <v>0</v>
      </c>
      <c r="F104" s="44">
        <f ca="1"/>
        <v>0</v>
      </c>
      <c r="G104" s="45">
        <f ca="1"/>
        <v>0</v>
      </c>
      <c r="H104" s="46">
        <f ca="1"/>
        <v>0</v>
      </c>
      <c r="I104" s="44">
        <f ca="1"/>
        <v>0</v>
      </c>
      <c r="J104" s="45">
        <f ca="1"/>
        <v>0</v>
      </c>
      <c r="K104" s="46">
        <f ca="1"/>
        <v>0</v>
      </c>
      <c r="L104" s="44">
        <f ca="1"/>
        <v>0</v>
      </c>
      <c r="M104" s="45">
        <f ca="1"/>
        <v>0</v>
      </c>
      <c r="N104" s="46">
        <f ca="1"/>
        <v>0</v>
      </c>
    </row>
    <row r="105" spans="2:14" x14ac:dyDescent="0.25">
      <c r="B105" s="48"/>
      <c r="C105" s="38">
        <f ca="1"/>
        <v>0</v>
      </c>
      <c r="D105" s="39">
        <f ca="1"/>
        <v>0</v>
      </c>
      <c r="E105" s="40">
        <f ca="1"/>
        <v>0</v>
      </c>
      <c r="F105" s="38">
        <f ca="1"/>
        <v>0</v>
      </c>
      <c r="G105" s="39">
        <f ca="1"/>
        <v>0</v>
      </c>
      <c r="H105" s="40">
        <f ca="1"/>
        <v>0</v>
      </c>
      <c r="I105" s="38">
        <f ca="1"/>
        <v>0</v>
      </c>
      <c r="J105" s="39">
        <f ca="1"/>
        <v>0</v>
      </c>
      <c r="K105" s="40">
        <f ca="1"/>
        <v>0</v>
      </c>
      <c r="L105" s="38">
        <f ca="1"/>
        <v>0</v>
      </c>
      <c r="M105" s="39">
        <f ca="1"/>
        <v>0</v>
      </c>
      <c r="N105" s="40">
        <f ca="1"/>
        <v>0</v>
      </c>
    </row>
    <row r="106" spans="2:14" x14ac:dyDescent="0.25">
      <c r="B106" s="48">
        <v>4</v>
      </c>
      <c r="C106" s="41">
        <f ca="1"/>
        <v>0</v>
      </c>
      <c r="D106" s="42">
        <f ca="1"/>
        <v>0</v>
      </c>
      <c r="E106" s="43">
        <f ca="1"/>
        <v>0</v>
      </c>
      <c r="F106" s="41">
        <f ca="1"/>
        <v>0</v>
      </c>
      <c r="G106" s="42">
        <f ca="1"/>
        <v>0</v>
      </c>
      <c r="H106" s="43">
        <f ca="1"/>
        <v>0</v>
      </c>
      <c r="I106" s="41">
        <f ca="1"/>
        <v>0</v>
      </c>
      <c r="J106" s="42">
        <f ca="1"/>
        <v>0</v>
      </c>
      <c r="K106" s="43">
        <f ca="1"/>
        <v>0</v>
      </c>
      <c r="L106" s="41">
        <f ca="1"/>
        <v>0</v>
      </c>
      <c r="M106" s="42">
        <f ca="1"/>
        <v>0</v>
      </c>
      <c r="N106" s="43">
        <f ca="1"/>
        <v>0</v>
      </c>
    </row>
    <row r="107" spans="2:14" ht="15.75" thickBot="1" x14ac:dyDescent="0.3">
      <c r="B107" s="48"/>
      <c r="C107" s="44">
        <f ca="1"/>
        <v>0</v>
      </c>
      <c r="D107" s="45">
        <f ca="1"/>
        <v>0</v>
      </c>
      <c r="E107" s="46">
        <f ca="1"/>
        <v>0</v>
      </c>
      <c r="F107" s="44">
        <f ca="1"/>
        <v>0</v>
      </c>
      <c r="G107" s="45">
        <f ca="1"/>
        <v>0</v>
      </c>
      <c r="H107" s="46">
        <f ca="1"/>
        <v>0</v>
      </c>
      <c r="I107" s="44">
        <f ca="1"/>
        <v>0</v>
      </c>
      <c r="J107" s="45">
        <f ca="1"/>
        <v>0</v>
      </c>
      <c r="K107" s="46">
        <f ca="1"/>
        <v>0</v>
      </c>
      <c r="L107" s="44">
        <f ca="1"/>
        <v>0</v>
      </c>
      <c r="M107" s="45">
        <f ca="1"/>
        <v>0</v>
      </c>
      <c r="N107" s="46">
        <f ca="1"/>
        <v>0</v>
      </c>
    </row>
  </sheetData>
  <conditionalFormatting sqref="J16:J21">
    <cfRule type="cellIs" dxfId="34" priority="14" operator="notBetween">
      <formula>-0.000001</formula>
      <formula>0.000001</formula>
    </cfRule>
  </conditionalFormatting>
  <conditionalFormatting sqref="C41:H46">
    <cfRule type="cellIs" dxfId="33" priority="13" operator="notBetween">
      <formula>-0.000001</formula>
      <formula>0.000001</formula>
    </cfRule>
  </conditionalFormatting>
  <conditionalFormatting sqref="C49:H54">
    <cfRule type="cellIs" dxfId="32" priority="12" operator="notBetween">
      <formula>-0.000001</formula>
      <formula>0.000001</formula>
    </cfRule>
  </conditionalFormatting>
  <conditionalFormatting sqref="J49:J54">
    <cfRule type="cellIs" dxfId="31" priority="11" operator="notBetween">
      <formula>-0.000001</formula>
      <formula>0.000001</formula>
    </cfRule>
  </conditionalFormatting>
  <conditionalFormatting sqref="C60:H71 G73">
    <cfRule type="cellIs" dxfId="30" priority="10" operator="equal">
      <formula>1</formula>
    </cfRule>
  </conditionalFormatting>
  <conditionalFormatting sqref="C74:N79">
    <cfRule type="cellIs" dxfId="29" priority="9" operator="equal">
      <formula>1</formula>
    </cfRule>
  </conditionalFormatting>
  <conditionalFormatting sqref="J60:J65">
    <cfRule type="cellIs" dxfId="28" priority="8" operator="notBetween">
      <formula>-0.000001</formula>
      <formula>0.000001</formula>
    </cfRule>
  </conditionalFormatting>
  <conditionalFormatting sqref="J66:J71">
    <cfRule type="cellIs" dxfId="27" priority="7" operator="notBetween">
      <formula>-0.000001</formula>
      <formula>0.000001</formula>
    </cfRule>
  </conditionalFormatting>
  <conditionalFormatting sqref="C82:H87">
    <cfRule type="cellIs" dxfId="26" priority="6" operator="notBetween">
      <formula>-0.000001</formula>
      <formula>0.000001</formula>
    </cfRule>
  </conditionalFormatting>
  <conditionalFormatting sqref="C88:H93">
    <cfRule type="cellIs" dxfId="25" priority="5" operator="notBetween">
      <formula>-0.000001</formula>
      <formula>0.000001</formula>
    </cfRule>
  </conditionalFormatting>
  <conditionalFormatting sqref="C96:H101">
    <cfRule type="cellIs" dxfId="24" priority="4" operator="notBetween">
      <formula>-0.000001</formula>
      <formula>0.000001</formula>
    </cfRule>
  </conditionalFormatting>
  <conditionalFormatting sqref="C102:H107">
    <cfRule type="cellIs" dxfId="23" priority="3" operator="notBetween">
      <formula>-0.000001</formula>
      <formula>0.000001</formula>
    </cfRule>
  </conditionalFormatting>
  <conditionalFormatting sqref="I96:N101">
    <cfRule type="cellIs" dxfId="22" priority="2" operator="notBetween">
      <formula>-0.000001</formula>
      <formula>0.000001</formula>
    </cfRule>
  </conditionalFormatting>
  <conditionalFormatting sqref="I102:N107">
    <cfRule type="cellIs" dxfId="21" priority="1" operator="notBetween">
      <formula>-0.000001</formula>
      <formula>0.000001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107"/>
  <sheetViews>
    <sheetView topLeftCell="A55" zoomScale="120" zoomScaleNormal="120" workbookViewId="0">
      <selection activeCell="G22" sqref="G22"/>
    </sheetView>
  </sheetViews>
  <sheetFormatPr baseColWidth="10" defaultRowHeight="15" x14ac:dyDescent="0.25"/>
  <cols>
    <col min="1" max="1" width="4" customWidth="1"/>
  </cols>
  <sheetData>
    <row r="1" spans="1:10" ht="15.75" thickBot="1" x14ac:dyDescent="0.3">
      <c r="A1" s="47"/>
    </row>
    <row r="2" spans="1:10" ht="15.75" thickBot="1" x14ac:dyDescent="0.3">
      <c r="A2" s="47"/>
      <c r="B2" s="3" t="s">
        <v>10</v>
      </c>
      <c r="C2" s="25">
        <f ca="1">_xlfn.SHEET()-1</f>
        <v>3</v>
      </c>
    </row>
    <row r="3" spans="1:10" x14ac:dyDescent="0.25">
      <c r="A3" s="47"/>
    </row>
    <row r="4" spans="1:10" x14ac:dyDescent="0.25">
      <c r="A4" s="47"/>
      <c r="B4" s="2" t="s">
        <v>5</v>
      </c>
      <c r="F4" s="2" t="s">
        <v>44</v>
      </c>
    </row>
    <row r="5" spans="1:10" x14ac:dyDescent="0.25">
      <c r="A5" s="47"/>
      <c r="D5" s="1"/>
    </row>
    <row r="6" spans="1:10" x14ac:dyDescent="0.25">
      <c r="A6" s="47"/>
      <c r="B6" s="3" t="s">
        <v>11</v>
      </c>
      <c r="C6" s="8">
        <f ca="1">VLOOKUP(C$2,Eingabedaten!$B$5:$H$7,2,FALSE)</f>
        <v>4</v>
      </c>
      <c r="D6" s="1" t="s">
        <v>31</v>
      </c>
      <c r="F6" s="3" t="s">
        <v>62</v>
      </c>
      <c r="G6" s="10">
        <f ca="1">VLOOKUP(C$2,Eingabedaten!$B$12:$H$14,2,FALSE)</f>
        <v>0</v>
      </c>
      <c r="H6" t="s">
        <v>30</v>
      </c>
    </row>
    <row r="7" spans="1:10" x14ac:dyDescent="0.25">
      <c r="A7" s="47"/>
      <c r="B7" s="3" t="s">
        <v>12</v>
      </c>
      <c r="C7" s="8">
        <f ca="1">VLOOKUP(C$2,Eingabedaten!$B$5:$H$7,3,FALSE)</f>
        <v>2</v>
      </c>
      <c r="D7" s="1" t="s">
        <v>31</v>
      </c>
      <c r="F7" s="3" t="s">
        <v>63</v>
      </c>
      <c r="G7" s="10">
        <f ca="1">VLOOKUP(C$2,Eingabedaten!$B$12:$H$14,3,FALSE)</f>
        <v>0</v>
      </c>
      <c r="H7" t="s">
        <v>30</v>
      </c>
    </row>
    <row r="8" spans="1:10" x14ac:dyDescent="0.25">
      <c r="A8" s="47"/>
      <c r="B8" s="3" t="s">
        <v>8</v>
      </c>
      <c r="C8" s="9">
        <f ca="1">VLOOKUP(C$2,Eingabedaten!$B$5:$H$7,4,FALSE)</f>
        <v>5</v>
      </c>
      <c r="D8" t="s">
        <v>4</v>
      </c>
      <c r="F8" s="3" t="s">
        <v>6</v>
      </c>
      <c r="G8" s="10">
        <f ca="1">VLOOKUP(C$2,Eingabedaten!$B$12:$H$14,4,FALSE)</f>
        <v>0</v>
      </c>
      <c r="H8" t="s">
        <v>64</v>
      </c>
    </row>
    <row r="9" spans="1:10" x14ac:dyDescent="0.25">
      <c r="A9" s="47"/>
      <c r="B9" s="3" t="s">
        <v>9</v>
      </c>
      <c r="C9" s="9">
        <f ca="1">VLOOKUP(C$2,Eingabedaten!$B$5:$H$7,5,FALSE)</f>
        <v>0</v>
      </c>
      <c r="D9" t="s">
        <v>3</v>
      </c>
      <c r="F9" s="3" t="s">
        <v>7</v>
      </c>
      <c r="G9" s="10">
        <f ca="1">VLOOKUP(C$2,Eingabedaten!$B$12:$H$14,5,FALSE)</f>
        <v>0</v>
      </c>
      <c r="H9" t="s">
        <v>64</v>
      </c>
    </row>
    <row r="10" spans="1:10" ht="18" x14ac:dyDescent="0.35">
      <c r="A10" s="47"/>
      <c r="B10" s="3" t="s">
        <v>14</v>
      </c>
      <c r="C10" s="9">
        <f ca="1">VLOOKUP(C$2,Eingabedaten!$B$5:$H$7,6,FALSE)</f>
        <v>0</v>
      </c>
      <c r="D10" t="s">
        <v>2</v>
      </c>
      <c r="F10" s="3" t="s">
        <v>43</v>
      </c>
      <c r="G10" s="10">
        <f ca="1">VLOOKUP(C$2,Eingabedaten!$B$12:$H$14,6,FALSE)</f>
        <v>0</v>
      </c>
      <c r="H10" t="s">
        <v>25</v>
      </c>
    </row>
    <row r="11" spans="1:10" ht="18" x14ac:dyDescent="0.35">
      <c r="A11" s="47"/>
      <c r="B11" s="3" t="s">
        <v>13</v>
      </c>
      <c r="C11" s="9">
        <f ca="1">VLOOKUP(C$2,Eingabedaten!$B$5:$H$7,7,FALSE)</f>
        <v>36.86989764584402</v>
      </c>
      <c r="D11" t="s">
        <v>1</v>
      </c>
      <c r="F11" s="3" t="s">
        <v>42</v>
      </c>
      <c r="G11" s="10">
        <f ca="1">VLOOKUP(C$2,Eingabedaten!$B$12:$H$14,7,FALSE)</f>
        <v>0</v>
      </c>
      <c r="H11" t="s">
        <v>26</v>
      </c>
    </row>
    <row r="12" spans="1:10" ht="18" x14ac:dyDescent="0.35">
      <c r="A12" s="47"/>
      <c r="B12" s="3" t="s">
        <v>13</v>
      </c>
      <c r="C12" s="7">
        <f ca="1">C11*PI()/180</f>
        <v>0.64350110879328437</v>
      </c>
      <c r="D12" t="s">
        <v>28</v>
      </c>
      <c r="F12" s="3" t="s">
        <v>27</v>
      </c>
      <c r="G12" s="18">
        <v>1.2E-5</v>
      </c>
      <c r="H12" t="s">
        <v>29</v>
      </c>
    </row>
    <row r="13" spans="1:10" x14ac:dyDescent="0.25">
      <c r="A13" s="47"/>
    </row>
    <row r="14" spans="1:10" x14ac:dyDescent="0.25">
      <c r="A14" s="47"/>
      <c r="B14" s="2" t="s">
        <v>16</v>
      </c>
      <c r="H14" s="27" t="s">
        <v>58</v>
      </c>
    </row>
    <row r="15" spans="1:10" ht="19.5" thickBot="1" x14ac:dyDescent="0.4">
      <c r="A15" s="47"/>
      <c r="C15" t="s">
        <v>15</v>
      </c>
      <c r="J15" t="s">
        <v>34</v>
      </c>
    </row>
    <row r="16" spans="1:10" x14ac:dyDescent="0.25">
      <c r="A16" s="47"/>
      <c r="C16" s="20">
        <f ca="1">C9/C8</f>
        <v>0</v>
      </c>
      <c r="D16" s="11">
        <v>0</v>
      </c>
      <c r="E16" s="12">
        <v>0</v>
      </c>
      <c r="F16" s="20">
        <f ca="1">-C16</f>
        <v>0</v>
      </c>
      <c r="G16" s="11">
        <v>0</v>
      </c>
      <c r="H16" s="12">
        <v>0</v>
      </c>
      <c r="J16" s="15">
        <f ca="1">-(2*G6+G7)*C8/6</f>
        <v>0</v>
      </c>
    </row>
    <row r="17" spans="1:10" x14ac:dyDescent="0.25">
      <c r="A17" s="47"/>
      <c r="C17" s="13">
        <v>0</v>
      </c>
      <c r="D17" s="21">
        <f ca="1">12*C10/C8^3</f>
        <v>0</v>
      </c>
      <c r="E17" s="22">
        <f ca="1">-6*C10/C8^2</f>
        <v>0</v>
      </c>
      <c r="F17" s="13">
        <v>0</v>
      </c>
      <c r="G17" s="21">
        <f ca="1">-D17</f>
        <v>0</v>
      </c>
      <c r="H17" s="22">
        <f ca="1">E17</f>
        <v>0</v>
      </c>
      <c r="J17" s="16">
        <f ca="1">(-0.35*G8-0.15*G9)*C8</f>
        <v>0</v>
      </c>
    </row>
    <row r="18" spans="1:10" ht="15.75" thickBot="1" x14ac:dyDescent="0.3">
      <c r="A18" s="47"/>
      <c r="C18" s="14">
        <v>0</v>
      </c>
      <c r="D18" s="23">
        <f ca="1">E17</f>
        <v>0</v>
      </c>
      <c r="E18" s="24">
        <f ca="1">4*C10/C8</f>
        <v>0</v>
      </c>
      <c r="F18" s="14">
        <v>0</v>
      </c>
      <c r="G18" s="23">
        <f ca="1">-H17</f>
        <v>0</v>
      </c>
      <c r="H18" s="24">
        <f ca="1">0.5*E18</f>
        <v>0</v>
      </c>
      <c r="J18" s="17">
        <f ca="1">(1.5*G8+G9)*C8^2/30</f>
        <v>0</v>
      </c>
    </row>
    <row r="19" spans="1:10" x14ac:dyDescent="0.25">
      <c r="A19" s="47"/>
      <c r="C19" s="20">
        <f ca="1">-C16</f>
        <v>0</v>
      </c>
      <c r="D19" s="11">
        <v>0</v>
      </c>
      <c r="E19" s="12">
        <v>0</v>
      </c>
      <c r="F19" s="20">
        <f ca="1">C16</f>
        <v>0</v>
      </c>
      <c r="G19" s="11">
        <v>0</v>
      </c>
      <c r="H19" s="12">
        <v>0</v>
      </c>
      <c r="J19" s="15">
        <f ca="1">-(G6+2*G7)*C8/6</f>
        <v>0</v>
      </c>
    </row>
    <row r="20" spans="1:10" x14ac:dyDescent="0.25">
      <c r="A20" s="47"/>
      <c r="C20" s="13">
        <v>0</v>
      </c>
      <c r="D20" s="21">
        <f ca="1">-D17</f>
        <v>0</v>
      </c>
      <c r="E20" s="22">
        <f ca="1">G18</f>
        <v>0</v>
      </c>
      <c r="F20" s="13">
        <v>0</v>
      </c>
      <c r="G20" s="21">
        <f ca="1">D17</f>
        <v>0</v>
      </c>
      <c r="H20" s="22">
        <f ca="1">-H17</f>
        <v>0</v>
      </c>
      <c r="J20" s="16">
        <f ca="1">(-0.15*G8-0.35*G9)*C8</f>
        <v>0</v>
      </c>
    </row>
    <row r="21" spans="1:10" ht="15.75" thickBot="1" x14ac:dyDescent="0.3">
      <c r="A21" s="47"/>
      <c r="C21" s="14">
        <v>0</v>
      </c>
      <c r="D21" s="23">
        <f ca="1">H17</f>
        <v>0</v>
      </c>
      <c r="E21" s="24">
        <f ca="1">0.5*E18</f>
        <v>0</v>
      </c>
      <c r="F21" s="14">
        <v>0</v>
      </c>
      <c r="G21" s="23">
        <f ca="1">H20</f>
        <v>0</v>
      </c>
      <c r="H21" s="24">
        <f ca="1">E18</f>
        <v>0</v>
      </c>
      <c r="J21" s="17">
        <f ca="1">-(G8+1.5*G9)*C8^2/30</f>
        <v>0</v>
      </c>
    </row>
    <row r="22" spans="1:10" x14ac:dyDescent="0.25">
      <c r="A22" s="47"/>
    </row>
    <row r="23" spans="1:10" x14ac:dyDescent="0.25">
      <c r="B23" s="2" t="s">
        <v>65</v>
      </c>
    </row>
    <row r="24" spans="1:10" ht="19.5" thickBot="1" x14ac:dyDescent="0.4">
      <c r="C24" t="s">
        <v>66</v>
      </c>
    </row>
    <row r="25" spans="1:10" x14ac:dyDescent="0.25">
      <c r="C25" s="20">
        <f ca="1">COS(C12)</f>
        <v>0.8</v>
      </c>
      <c r="D25" s="31">
        <f ca="1">SIN(C12)</f>
        <v>0.6</v>
      </c>
      <c r="E25" s="12">
        <v>0</v>
      </c>
      <c r="F25" s="32">
        <v>0</v>
      </c>
      <c r="G25" s="11">
        <v>0</v>
      </c>
      <c r="H25" s="12">
        <v>0</v>
      </c>
    </row>
    <row r="26" spans="1:10" x14ac:dyDescent="0.25">
      <c r="C26" s="33">
        <f ca="1">-D25</f>
        <v>-0.6</v>
      </c>
      <c r="D26" s="21">
        <f ca="1">C25</f>
        <v>0.8</v>
      </c>
      <c r="E26" s="34">
        <v>0</v>
      </c>
      <c r="F26" s="13">
        <v>0</v>
      </c>
      <c r="G26" s="35">
        <v>0</v>
      </c>
      <c r="H26" s="34">
        <v>0</v>
      </c>
    </row>
    <row r="27" spans="1:10" ht="15.75" thickBot="1" x14ac:dyDescent="0.3">
      <c r="C27" s="14">
        <v>0</v>
      </c>
      <c r="D27" s="36">
        <v>0</v>
      </c>
      <c r="E27" s="24">
        <v>1</v>
      </c>
      <c r="F27" s="14">
        <v>0</v>
      </c>
      <c r="G27" s="36">
        <v>0</v>
      </c>
      <c r="H27" s="37">
        <v>0</v>
      </c>
    </row>
    <row r="28" spans="1:10" x14ac:dyDescent="0.25">
      <c r="C28" s="32">
        <v>0</v>
      </c>
      <c r="D28" s="11">
        <v>0</v>
      </c>
      <c r="E28" s="12">
        <v>0</v>
      </c>
      <c r="F28" s="20">
        <f ca="1">C25</f>
        <v>0.8</v>
      </c>
      <c r="G28" s="31">
        <f ca="1">D25</f>
        <v>0.6</v>
      </c>
      <c r="H28" s="12">
        <v>0</v>
      </c>
    </row>
    <row r="29" spans="1:10" x14ac:dyDescent="0.25">
      <c r="C29" s="13">
        <v>0</v>
      </c>
      <c r="D29" s="35">
        <v>0</v>
      </c>
      <c r="E29" s="34">
        <v>0</v>
      </c>
      <c r="F29" s="33">
        <f ca="1">C26</f>
        <v>-0.6</v>
      </c>
      <c r="G29" s="21">
        <f ca="1">C25</f>
        <v>0.8</v>
      </c>
      <c r="H29" s="34">
        <v>0</v>
      </c>
    </row>
    <row r="30" spans="1:10" ht="15.75" thickBot="1" x14ac:dyDescent="0.3">
      <c r="C30" s="14">
        <v>0</v>
      </c>
      <c r="D30" s="36">
        <v>0</v>
      </c>
      <c r="E30" s="37">
        <v>0</v>
      </c>
      <c r="F30" s="14">
        <v>0</v>
      </c>
      <c r="G30" s="36">
        <v>0</v>
      </c>
      <c r="H30" s="24">
        <v>1</v>
      </c>
    </row>
    <row r="32" spans="1:10" ht="19.5" thickBot="1" x14ac:dyDescent="0.4">
      <c r="C32" t="s">
        <v>67</v>
      </c>
    </row>
    <row r="33" spans="3:10" x14ac:dyDescent="0.25">
      <c r="C33" s="20">
        <f t="array" ref="C33:H38" ca="1">TRANSPOSE(C25:H30)</f>
        <v>0.8</v>
      </c>
      <c r="D33" s="31">
        <f ca="1"/>
        <v>-0.6</v>
      </c>
      <c r="E33" s="12">
        <v>0</v>
      </c>
      <c r="F33" s="32">
        <v>0</v>
      </c>
      <c r="G33" s="11">
        <v>0</v>
      </c>
      <c r="H33" s="12">
        <v>0</v>
      </c>
    </row>
    <row r="34" spans="3:10" x14ac:dyDescent="0.25">
      <c r="C34" s="33">
        <f ca="1"/>
        <v>0.6</v>
      </c>
      <c r="D34" s="21">
        <f ca="1"/>
        <v>0.8</v>
      </c>
      <c r="E34" s="34">
        <v>0</v>
      </c>
      <c r="F34" s="13">
        <v>0</v>
      </c>
      <c r="G34" s="35">
        <v>0</v>
      </c>
      <c r="H34" s="34">
        <v>0</v>
      </c>
    </row>
    <row r="35" spans="3:10" ht="15.75" thickBot="1" x14ac:dyDescent="0.3">
      <c r="C35" s="14">
        <v>0</v>
      </c>
      <c r="D35" s="36">
        <v>0</v>
      </c>
      <c r="E35" s="24">
        <v>1</v>
      </c>
      <c r="F35" s="14">
        <v>0</v>
      </c>
      <c r="G35" s="36">
        <v>0</v>
      </c>
      <c r="H35" s="37">
        <v>0</v>
      </c>
    </row>
    <row r="36" spans="3:10" x14ac:dyDescent="0.25">
      <c r="C36" s="32">
        <v>0</v>
      </c>
      <c r="D36" s="11">
        <v>0</v>
      </c>
      <c r="E36" s="12">
        <v>0</v>
      </c>
      <c r="F36" s="20">
        <f ca="1"/>
        <v>0.8</v>
      </c>
      <c r="G36" s="31">
        <f ca="1"/>
        <v>-0.6</v>
      </c>
      <c r="H36" s="12">
        <v>0</v>
      </c>
    </row>
    <row r="37" spans="3:10" x14ac:dyDescent="0.25">
      <c r="C37" s="13">
        <v>0</v>
      </c>
      <c r="D37" s="35">
        <v>0</v>
      </c>
      <c r="E37" s="34">
        <v>0</v>
      </c>
      <c r="F37" s="33">
        <f ca="1"/>
        <v>0.6</v>
      </c>
      <c r="G37" s="21">
        <f ca="1"/>
        <v>0.8</v>
      </c>
      <c r="H37" s="34">
        <v>0</v>
      </c>
    </row>
    <row r="38" spans="3:10" ht="15.75" thickBot="1" x14ac:dyDescent="0.3">
      <c r="C38" s="14">
        <v>0</v>
      </c>
      <c r="D38" s="36">
        <v>0</v>
      </c>
      <c r="E38" s="37">
        <v>0</v>
      </c>
      <c r="F38" s="14">
        <v>0</v>
      </c>
      <c r="G38" s="36">
        <v>0</v>
      </c>
      <c r="H38" s="24">
        <v>1</v>
      </c>
    </row>
    <row r="40" spans="3:10" ht="19.5" thickBot="1" x14ac:dyDescent="0.4">
      <c r="C40" t="s">
        <v>68</v>
      </c>
    </row>
    <row r="41" spans="3:10" x14ac:dyDescent="0.25">
      <c r="C41" s="38">
        <f t="array" aca="1" ref="C41:H46" ca="1">MMULT(C25:H30,C16:H21)</f>
        <v>0</v>
      </c>
      <c r="D41" s="39">
        <f ca="1"/>
        <v>0</v>
      </c>
      <c r="E41" s="40">
        <f ca="1"/>
        <v>0</v>
      </c>
      <c r="F41" s="38">
        <f ca="1"/>
        <v>0</v>
      </c>
      <c r="G41" s="39">
        <f ca="1"/>
        <v>0</v>
      </c>
      <c r="H41" s="40">
        <f ca="1"/>
        <v>0</v>
      </c>
    </row>
    <row r="42" spans="3:10" x14ac:dyDescent="0.25">
      <c r="C42" s="41">
        <f ca="1"/>
        <v>0</v>
      </c>
      <c r="D42" s="42">
        <f ca="1"/>
        <v>0</v>
      </c>
      <c r="E42" s="43">
        <f ca="1"/>
        <v>0</v>
      </c>
      <c r="F42" s="41">
        <f ca="1"/>
        <v>0</v>
      </c>
      <c r="G42" s="42">
        <f ca="1"/>
        <v>0</v>
      </c>
      <c r="H42" s="43">
        <f ca="1"/>
        <v>0</v>
      </c>
    </row>
    <row r="43" spans="3:10" ht="15.75" thickBot="1" x14ac:dyDescent="0.3">
      <c r="C43" s="44">
        <f ca="1"/>
        <v>0</v>
      </c>
      <c r="D43" s="45">
        <f ca="1"/>
        <v>0</v>
      </c>
      <c r="E43" s="46">
        <f ca="1"/>
        <v>0</v>
      </c>
      <c r="F43" s="44">
        <f ca="1"/>
        <v>0</v>
      </c>
      <c r="G43" s="45">
        <f ca="1"/>
        <v>0</v>
      </c>
      <c r="H43" s="46">
        <f ca="1"/>
        <v>0</v>
      </c>
    </row>
    <row r="44" spans="3:10" x14ac:dyDescent="0.25">
      <c r="C44" s="38">
        <f ca="1"/>
        <v>0</v>
      </c>
      <c r="D44" s="39">
        <f ca="1"/>
        <v>0</v>
      </c>
      <c r="E44" s="40">
        <f ca="1"/>
        <v>0</v>
      </c>
      <c r="F44" s="38">
        <f ca="1"/>
        <v>0</v>
      </c>
      <c r="G44" s="39">
        <f ca="1"/>
        <v>0</v>
      </c>
      <c r="H44" s="40">
        <f ca="1"/>
        <v>0</v>
      </c>
    </row>
    <row r="45" spans="3:10" x14ac:dyDescent="0.25">
      <c r="C45" s="41">
        <f ca="1"/>
        <v>0</v>
      </c>
      <c r="D45" s="42">
        <f ca="1"/>
        <v>0</v>
      </c>
      <c r="E45" s="43">
        <f ca="1"/>
        <v>0</v>
      </c>
      <c r="F45" s="41">
        <f ca="1"/>
        <v>0</v>
      </c>
      <c r="G45" s="42">
        <f ca="1"/>
        <v>0</v>
      </c>
      <c r="H45" s="43">
        <f ca="1"/>
        <v>0</v>
      </c>
    </row>
    <row r="46" spans="3:10" ht="15.75" thickBot="1" x14ac:dyDescent="0.3">
      <c r="C46" s="44">
        <f ca="1"/>
        <v>0</v>
      </c>
      <c r="D46" s="45">
        <f ca="1"/>
        <v>0</v>
      </c>
      <c r="E46" s="46">
        <f ca="1"/>
        <v>0</v>
      </c>
      <c r="F46" s="44">
        <f ca="1"/>
        <v>0</v>
      </c>
      <c r="G46" s="45">
        <f ca="1"/>
        <v>0</v>
      </c>
      <c r="H46" s="46">
        <f ca="1"/>
        <v>0</v>
      </c>
    </row>
    <row r="48" spans="3:10" ht="19.5" thickBot="1" x14ac:dyDescent="0.4">
      <c r="C48" t="s">
        <v>69</v>
      </c>
      <c r="J48" s="3" t="s">
        <v>79</v>
      </c>
    </row>
    <row r="49" spans="2:10" x14ac:dyDescent="0.25">
      <c r="C49" s="38">
        <f t="array" aca="1" ref="C49:H54" ca="1">MMULT(C41:H46,C33:H38)</f>
        <v>0</v>
      </c>
      <c r="D49" s="39">
        <f ca="1"/>
        <v>0</v>
      </c>
      <c r="E49" s="40">
        <f ca="1"/>
        <v>0</v>
      </c>
      <c r="F49" s="38">
        <f ca="1"/>
        <v>0</v>
      </c>
      <c r="G49" s="39">
        <f ca="1"/>
        <v>0</v>
      </c>
      <c r="H49" s="40">
        <f ca="1"/>
        <v>0</v>
      </c>
      <c r="J49" s="15">
        <f t="array" aca="1" ref="J49:J54" ca="1">MMULT(C25:H30,J16:J21)</f>
        <v>0</v>
      </c>
    </row>
    <row r="50" spans="2:10" x14ac:dyDescent="0.25">
      <c r="C50" s="41">
        <f ca="1"/>
        <v>0</v>
      </c>
      <c r="D50" s="42">
        <f ca="1"/>
        <v>0</v>
      </c>
      <c r="E50" s="43">
        <f ca="1"/>
        <v>0</v>
      </c>
      <c r="F50" s="41">
        <f ca="1"/>
        <v>0</v>
      </c>
      <c r="G50" s="42">
        <f ca="1"/>
        <v>0</v>
      </c>
      <c r="H50" s="43">
        <f ca="1"/>
        <v>0</v>
      </c>
      <c r="J50" s="16">
        <f ca="1"/>
        <v>0</v>
      </c>
    </row>
    <row r="51" spans="2:10" ht="15.75" thickBot="1" x14ac:dyDescent="0.3">
      <c r="C51" s="44">
        <f ca="1"/>
        <v>0</v>
      </c>
      <c r="D51" s="45">
        <f ca="1"/>
        <v>0</v>
      </c>
      <c r="E51" s="46">
        <f ca="1"/>
        <v>0</v>
      </c>
      <c r="F51" s="44">
        <f ca="1"/>
        <v>0</v>
      </c>
      <c r="G51" s="45">
        <f ca="1"/>
        <v>0</v>
      </c>
      <c r="H51" s="46">
        <f ca="1"/>
        <v>0</v>
      </c>
      <c r="J51" s="17">
        <f ca="1"/>
        <v>0</v>
      </c>
    </row>
    <row r="52" spans="2:10" x14ac:dyDescent="0.25">
      <c r="C52" s="38">
        <f ca="1"/>
        <v>0</v>
      </c>
      <c r="D52" s="39">
        <f ca="1"/>
        <v>0</v>
      </c>
      <c r="E52" s="40">
        <f ca="1"/>
        <v>0</v>
      </c>
      <c r="F52" s="38">
        <f ca="1"/>
        <v>0</v>
      </c>
      <c r="G52" s="39">
        <f ca="1"/>
        <v>0</v>
      </c>
      <c r="H52" s="40">
        <f ca="1"/>
        <v>0</v>
      </c>
      <c r="J52" s="15">
        <f ca="1"/>
        <v>0</v>
      </c>
    </row>
    <row r="53" spans="2:10" x14ac:dyDescent="0.25">
      <c r="C53" s="41">
        <f ca="1"/>
        <v>0</v>
      </c>
      <c r="D53" s="42">
        <f ca="1"/>
        <v>0</v>
      </c>
      <c r="E53" s="43">
        <f ca="1"/>
        <v>0</v>
      </c>
      <c r="F53" s="41">
        <f ca="1"/>
        <v>0</v>
      </c>
      <c r="G53" s="42">
        <f ca="1"/>
        <v>0</v>
      </c>
      <c r="H53" s="43">
        <f ca="1"/>
        <v>0</v>
      </c>
      <c r="J53" s="16">
        <f ca="1"/>
        <v>0</v>
      </c>
    </row>
    <row r="54" spans="2:10" ht="15.75" thickBot="1" x14ac:dyDescent="0.3">
      <c r="C54" s="44">
        <f ca="1"/>
        <v>0</v>
      </c>
      <c r="D54" s="45">
        <f ca="1"/>
        <v>0</v>
      </c>
      <c r="E54" s="46">
        <f ca="1"/>
        <v>0</v>
      </c>
      <c r="F54" s="44">
        <f ca="1"/>
        <v>0</v>
      </c>
      <c r="G54" s="45">
        <f ca="1"/>
        <v>0</v>
      </c>
      <c r="H54" s="46">
        <f ca="1"/>
        <v>0</v>
      </c>
      <c r="J54" s="17">
        <f ca="1"/>
        <v>0</v>
      </c>
    </row>
    <row r="57" spans="2:10" x14ac:dyDescent="0.25">
      <c r="B57" s="2" t="s">
        <v>70</v>
      </c>
      <c r="F57" s="27" t="s">
        <v>71</v>
      </c>
    </row>
    <row r="59" spans="2:10" ht="19.5" thickBot="1" x14ac:dyDescent="0.4">
      <c r="C59" t="s">
        <v>72</v>
      </c>
      <c r="D59" s="4" t="s">
        <v>73</v>
      </c>
      <c r="G59" s="4" t="s">
        <v>74</v>
      </c>
      <c r="J59" t="s">
        <v>75</v>
      </c>
    </row>
    <row r="60" spans="2:10" x14ac:dyDescent="0.25">
      <c r="B60" s="48">
        <v>1</v>
      </c>
      <c r="C60" s="49">
        <f ca="1">IF(B60=$C$6,1,0)</f>
        <v>0</v>
      </c>
      <c r="D60" s="50">
        <v>0</v>
      </c>
      <c r="E60" s="51">
        <v>0</v>
      </c>
      <c r="F60" s="49">
        <f ca="1">IF(B60=$C$7,1,0)</f>
        <v>0</v>
      </c>
      <c r="G60" s="50">
        <v>0</v>
      </c>
      <c r="H60" s="52">
        <v>0</v>
      </c>
      <c r="J60" s="15">
        <f t="array" aca="1" ref="J60:J71" ca="1">MMULT(C60:H71,J49:J54)</f>
        <v>0</v>
      </c>
    </row>
    <row r="61" spans="2:10" x14ac:dyDescent="0.25">
      <c r="B61" s="48"/>
      <c r="C61" s="53">
        <v>0</v>
      </c>
      <c r="D61" s="54">
        <f ca="1">C60</f>
        <v>0</v>
      </c>
      <c r="E61" s="55">
        <v>0</v>
      </c>
      <c r="F61" s="53">
        <v>0</v>
      </c>
      <c r="G61" s="54">
        <f ca="1">F60</f>
        <v>0</v>
      </c>
      <c r="H61" s="56">
        <v>0</v>
      </c>
      <c r="J61" s="16">
        <f ca="1"/>
        <v>0</v>
      </c>
    </row>
    <row r="62" spans="2:10" ht="15.75" thickBot="1" x14ac:dyDescent="0.3">
      <c r="B62" s="48"/>
      <c r="C62" s="57">
        <v>0</v>
      </c>
      <c r="D62" s="58">
        <v>0</v>
      </c>
      <c r="E62" s="59">
        <f ca="1">C60</f>
        <v>0</v>
      </c>
      <c r="F62" s="60">
        <v>0</v>
      </c>
      <c r="G62" s="61">
        <v>0</v>
      </c>
      <c r="H62" s="62">
        <f ca="1">F60</f>
        <v>0</v>
      </c>
      <c r="J62" s="17">
        <f ca="1"/>
        <v>0</v>
      </c>
    </row>
    <row r="63" spans="2:10" x14ac:dyDescent="0.25">
      <c r="B63" s="48">
        <v>2</v>
      </c>
      <c r="C63" s="49">
        <f ca="1">IF(B63=$C$6,1,0)</f>
        <v>0</v>
      </c>
      <c r="D63" s="50">
        <v>0</v>
      </c>
      <c r="E63" s="51">
        <v>0</v>
      </c>
      <c r="F63" s="49">
        <f ca="1">IF(B63=$C$7,1,0)</f>
        <v>1</v>
      </c>
      <c r="G63" s="50">
        <v>0</v>
      </c>
      <c r="H63" s="52">
        <v>0</v>
      </c>
      <c r="J63" s="15">
        <f ca="1"/>
        <v>0</v>
      </c>
    </row>
    <row r="64" spans="2:10" x14ac:dyDescent="0.25">
      <c r="B64" s="48"/>
      <c r="C64" s="53">
        <v>0</v>
      </c>
      <c r="D64" s="54">
        <f ca="1">C63</f>
        <v>0</v>
      </c>
      <c r="E64" s="55">
        <v>0</v>
      </c>
      <c r="F64" s="53">
        <v>0</v>
      </c>
      <c r="G64" s="54">
        <f ca="1">F63</f>
        <v>1</v>
      </c>
      <c r="H64" s="56">
        <v>0</v>
      </c>
      <c r="J64" s="16">
        <f ca="1"/>
        <v>0</v>
      </c>
    </row>
    <row r="65" spans="2:14" ht="15.75" thickBot="1" x14ac:dyDescent="0.3">
      <c r="B65" s="48"/>
      <c r="C65" s="60">
        <v>0</v>
      </c>
      <c r="D65" s="61">
        <v>0</v>
      </c>
      <c r="E65" s="63">
        <f ca="1">C63</f>
        <v>0</v>
      </c>
      <c r="F65" s="60">
        <v>0</v>
      </c>
      <c r="G65" s="61">
        <v>0</v>
      </c>
      <c r="H65" s="62">
        <f ca="1">F63</f>
        <v>1</v>
      </c>
      <c r="J65" s="17">
        <f ca="1"/>
        <v>0</v>
      </c>
    </row>
    <row r="66" spans="2:14" x14ac:dyDescent="0.25">
      <c r="B66" s="48">
        <v>3</v>
      </c>
      <c r="C66" s="49">
        <f ca="1">IF(B66=$C$6,1,0)</f>
        <v>0</v>
      </c>
      <c r="D66" s="50">
        <v>0</v>
      </c>
      <c r="E66" s="52">
        <v>0</v>
      </c>
      <c r="F66" s="64">
        <f ca="1">IF(B66=$C$7,1,0)</f>
        <v>0</v>
      </c>
      <c r="G66" s="65">
        <v>0</v>
      </c>
      <c r="H66" s="66">
        <v>0</v>
      </c>
      <c r="J66" s="15">
        <f ca="1"/>
        <v>0</v>
      </c>
    </row>
    <row r="67" spans="2:14" x14ac:dyDescent="0.25">
      <c r="B67" s="48"/>
      <c r="C67" s="53">
        <v>0</v>
      </c>
      <c r="D67" s="54">
        <f ca="1">C66</f>
        <v>0</v>
      </c>
      <c r="E67" s="56">
        <v>0</v>
      </c>
      <c r="F67" s="67">
        <v>0</v>
      </c>
      <c r="G67" s="54">
        <f ca="1">F66</f>
        <v>0</v>
      </c>
      <c r="H67" s="56">
        <v>0</v>
      </c>
      <c r="J67" s="16">
        <f ca="1"/>
        <v>0</v>
      </c>
    </row>
    <row r="68" spans="2:14" ht="15.75" thickBot="1" x14ac:dyDescent="0.3">
      <c r="B68" s="48"/>
      <c r="C68" s="60">
        <v>0</v>
      </c>
      <c r="D68" s="61">
        <v>0</v>
      </c>
      <c r="E68" s="62">
        <f ca="1">C66</f>
        <v>0</v>
      </c>
      <c r="F68" s="68">
        <v>0</v>
      </c>
      <c r="G68" s="61">
        <v>0</v>
      </c>
      <c r="H68" s="62">
        <f ca="1">F66</f>
        <v>0</v>
      </c>
      <c r="J68" s="17">
        <f ca="1"/>
        <v>0</v>
      </c>
    </row>
    <row r="69" spans="2:14" x14ac:dyDescent="0.25">
      <c r="B69" s="48">
        <v>4</v>
      </c>
      <c r="C69" s="49">
        <f ca="1">IF(B69=$C$6,1,0)</f>
        <v>1</v>
      </c>
      <c r="D69" s="50">
        <v>0</v>
      </c>
      <c r="E69" s="52">
        <v>0</v>
      </c>
      <c r="F69" s="64">
        <f ca="1">IF(B69=$C$7,1,0)</f>
        <v>0</v>
      </c>
      <c r="G69" s="65">
        <v>0</v>
      </c>
      <c r="H69" s="66">
        <v>0</v>
      </c>
      <c r="J69" s="15">
        <f ca="1"/>
        <v>0</v>
      </c>
    </row>
    <row r="70" spans="2:14" x14ac:dyDescent="0.25">
      <c r="C70" s="53">
        <v>0</v>
      </c>
      <c r="D70" s="54">
        <f ca="1">C69</f>
        <v>1</v>
      </c>
      <c r="E70" s="56">
        <v>0</v>
      </c>
      <c r="F70" s="67">
        <v>0</v>
      </c>
      <c r="G70" s="54">
        <f ca="1">F69</f>
        <v>0</v>
      </c>
      <c r="H70" s="56">
        <v>0</v>
      </c>
      <c r="J70" s="16">
        <f ca="1"/>
        <v>0</v>
      </c>
    </row>
    <row r="71" spans="2:14" ht="15.75" thickBot="1" x14ac:dyDescent="0.3">
      <c r="C71" s="60">
        <v>0</v>
      </c>
      <c r="D71" s="61">
        <v>0</v>
      </c>
      <c r="E71" s="62">
        <f ca="1">C69</f>
        <v>1</v>
      </c>
      <c r="F71" s="68">
        <v>0</v>
      </c>
      <c r="G71" s="61">
        <v>0</v>
      </c>
      <c r="H71" s="62">
        <f ca="1">F69</f>
        <v>0</v>
      </c>
      <c r="J71" s="17">
        <f ca="1"/>
        <v>0</v>
      </c>
    </row>
    <row r="73" spans="2:14" ht="18" thickBot="1" x14ac:dyDescent="0.3">
      <c r="C73" t="s">
        <v>76</v>
      </c>
      <c r="D73" s="69">
        <v>1</v>
      </c>
      <c r="E73" s="48"/>
      <c r="F73" s="48"/>
      <c r="G73" s="69">
        <v>2</v>
      </c>
      <c r="H73" s="48"/>
      <c r="I73" s="48"/>
      <c r="J73" s="48">
        <v>3</v>
      </c>
      <c r="K73" s="48"/>
      <c r="L73" s="48"/>
      <c r="M73" s="48">
        <v>4</v>
      </c>
    </row>
    <row r="74" spans="2:14" x14ac:dyDescent="0.25">
      <c r="C74" s="70">
        <f t="array" ref="C74:N79" ca="1">TRANSPOSE(C60:H71)</f>
        <v>0</v>
      </c>
      <c r="D74" s="71">
        <v>0</v>
      </c>
      <c r="E74" s="72">
        <v>0</v>
      </c>
      <c r="F74" s="70">
        <f ca="1"/>
        <v>0</v>
      </c>
      <c r="G74" s="71">
        <v>0</v>
      </c>
      <c r="H74" s="72">
        <v>0</v>
      </c>
      <c r="I74" s="70">
        <f ca="1"/>
        <v>0</v>
      </c>
      <c r="J74" s="71">
        <v>0</v>
      </c>
      <c r="K74" s="72">
        <v>0</v>
      </c>
      <c r="L74" s="70">
        <f ca="1"/>
        <v>1</v>
      </c>
      <c r="M74" s="71">
        <v>0</v>
      </c>
      <c r="N74" s="72">
        <v>0</v>
      </c>
    </row>
    <row r="75" spans="2:14" x14ac:dyDescent="0.25">
      <c r="B75" s="4" t="s">
        <v>73</v>
      </c>
      <c r="C75" s="73">
        <v>0</v>
      </c>
      <c r="D75" s="74">
        <f ca="1"/>
        <v>0</v>
      </c>
      <c r="E75" s="75">
        <v>0</v>
      </c>
      <c r="F75" s="73">
        <v>0</v>
      </c>
      <c r="G75" s="74">
        <f ca="1"/>
        <v>0</v>
      </c>
      <c r="H75" s="75">
        <v>0</v>
      </c>
      <c r="I75" s="73">
        <v>0</v>
      </c>
      <c r="J75" s="74">
        <f ca="1"/>
        <v>0</v>
      </c>
      <c r="K75" s="75">
        <v>0</v>
      </c>
      <c r="L75" s="73">
        <v>0</v>
      </c>
      <c r="M75" s="74">
        <f ca="1"/>
        <v>1</v>
      </c>
      <c r="N75" s="75">
        <v>0</v>
      </c>
    </row>
    <row r="76" spans="2:14" ht="15.75" thickBot="1" x14ac:dyDescent="0.3">
      <c r="C76" s="76">
        <v>0</v>
      </c>
      <c r="D76" s="77">
        <v>0</v>
      </c>
      <c r="E76" s="78">
        <f ca="1"/>
        <v>0</v>
      </c>
      <c r="F76" s="76">
        <v>0</v>
      </c>
      <c r="G76" s="77">
        <v>0</v>
      </c>
      <c r="H76" s="78">
        <f ca="1"/>
        <v>0</v>
      </c>
      <c r="I76" s="76">
        <v>0</v>
      </c>
      <c r="J76" s="77">
        <v>0</v>
      </c>
      <c r="K76" s="78">
        <f ca="1"/>
        <v>0</v>
      </c>
      <c r="L76" s="76">
        <v>0</v>
      </c>
      <c r="M76" s="77">
        <v>0</v>
      </c>
      <c r="N76" s="78">
        <f ca="1"/>
        <v>1</v>
      </c>
    </row>
    <row r="77" spans="2:14" x14ac:dyDescent="0.25">
      <c r="C77" s="70">
        <f ca="1"/>
        <v>0</v>
      </c>
      <c r="D77" s="71">
        <v>0</v>
      </c>
      <c r="E77" s="72">
        <v>0</v>
      </c>
      <c r="F77" s="70">
        <f ca="1"/>
        <v>1</v>
      </c>
      <c r="G77" s="71">
        <v>0</v>
      </c>
      <c r="H77" s="72">
        <v>0</v>
      </c>
      <c r="I77" s="70">
        <f ca="1"/>
        <v>0</v>
      </c>
      <c r="J77" s="71">
        <v>0</v>
      </c>
      <c r="K77" s="72">
        <v>0</v>
      </c>
      <c r="L77" s="70">
        <f ca="1"/>
        <v>0</v>
      </c>
      <c r="M77" s="71">
        <v>0</v>
      </c>
      <c r="N77" s="72">
        <v>0</v>
      </c>
    </row>
    <row r="78" spans="2:14" x14ac:dyDescent="0.25">
      <c r="B78" s="4" t="s">
        <v>74</v>
      </c>
      <c r="C78" s="73">
        <v>0</v>
      </c>
      <c r="D78" s="74">
        <f ca="1"/>
        <v>0</v>
      </c>
      <c r="E78" s="75">
        <v>0</v>
      </c>
      <c r="F78" s="73">
        <v>0</v>
      </c>
      <c r="G78" s="74">
        <f ca="1"/>
        <v>1</v>
      </c>
      <c r="H78" s="75">
        <v>0</v>
      </c>
      <c r="I78" s="73">
        <v>0</v>
      </c>
      <c r="J78" s="74">
        <f ca="1"/>
        <v>0</v>
      </c>
      <c r="K78" s="75">
        <v>0</v>
      </c>
      <c r="L78" s="73">
        <v>0</v>
      </c>
      <c r="M78" s="74">
        <f ca="1"/>
        <v>0</v>
      </c>
      <c r="N78" s="75">
        <v>0</v>
      </c>
    </row>
    <row r="79" spans="2:14" ht="15.75" thickBot="1" x14ac:dyDescent="0.3">
      <c r="C79" s="76">
        <v>0</v>
      </c>
      <c r="D79" s="77">
        <v>0</v>
      </c>
      <c r="E79" s="78">
        <f ca="1"/>
        <v>0</v>
      </c>
      <c r="F79" s="76">
        <v>0</v>
      </c>
      <c r="G79" s="77">
        <v>0</v>
      </c>
      <c r="H79" s="78">
        <f ca="1"/>
        <v>1</v>
      </c>
      <c r="I79" s="76">
        <v>0</v>
      </c>
      <c r="J79" s="77">
        <v>0</v>
      </c>
      <c r="K79" s="78">
        <f ca="1"/>
        <v>0</v>
      </c>
      <c r="L79" s="76">
        <v>0</v>
      </c>
      <c r="M79" s="77">
        <v>0</v>
      </c>
      <c r="N79" s="78">
        <f ca="1"/>
        <v>0</v>
      </c>
    </row>
    <row r="81" spans="2:14" ht="19.5" thickBot="1" x14ac:dyDescent="0.4">
      <c r="C81" t="s">
        <v>77</v>
      </c>
      <c r="D81" s="4" t="s">
        <v>73</v>
      </c>
      <c r="G81" s="4" t="s">
        <v>74</v>
      </c>
    </row>
    <row r="82" spans="2:14" x14ac:dyDescent="0.25">
      <c r="B82" s="48"/>
      <c r="C82" s="38">
        <f t="array" aca="1" ref="C82:H93" ca="1">MMULT(C60:H71,C49:H54)</f>
        <v>0</v>
      </c>
      <c r="D82" s="39">
        <f ca="1"/>
        <v>0</v>
      </c>
      <c r="E82" s="40">
        <f ca="1"/>
        <v>0</v>
      </c>
      <c r="F82" s="38">
        <f ca="1"/>
        <v>0</v>
      </c>
      <c r="G82" s="39">
        <f ca="1"/>
        <v>0</v>
      </c>
      <c r="H82" s="40">
        <f ca="1"/>
        <v>0</v>
      </c>
    </row>
    <row r="83" spans="2:14" x14ac:dyDescent="0.25">
      <c r="B83" s="48">
        <v>1</v>
      </c>
      <c r="C83" s="41">
        <f ca="1"/>
        <v>0</v>
      </c>
      <c r="D83" s="42">
        <f ca="1"/>
        <v>0</v>
      </c>
      <c r="E83" s="43">
        <f ca="1"/>
        <v>0</v>
      </c>
      <c r="F83" s="41">
        <f ca="1"/>
        <v>0</v>
      </c>
      <c r="G83" s="42">
        <f ca="1"/>
        <v>0</v>
      </c>
      <c r="H83" s="43">
        <f ca="1"/>
        <v>0</v>
      </c>
    </row>
    <row r="84" spans="2:14" ht="15.75" thickBot="1" x14ac:dyDescent="0.3">
      <c r="B84" s="48"/>
      <c r="C84" s="44">
        <f ca="1"/>
        <v>0</v>
      </c>
      <c r="D84" s="45">
        <f ca="1"/>
        <v>0</v>
      </c>
      <c r="E84" s="46">
        <f ca="1"/>
        <v>0</v>
      </c>
      <c r="F84" s="44">
        <f ca="1"/>
        <v>0</v>
      </c>
      <c r="G84" s="45">
        <f ca="1"/>
        <v>0</v>
      </c>
      <c r="H84" s="46">
        <f ca="1"/>
        <v>0</v>
      </c>
    </row>
    <row r="85" spans="2:14" x14ac:dyDescent="0.25">
      <c r="B85" s="48"/>
      <c r="C85" s="38">
        <f ca="1"/>
        <v>0</v>
      </c>
      <c r="D85" s="39">
        <f ca="1"/>
        <v>0</v>
      </c>
      <c r="E85" s="40">
        <f ca="1"/>
        <v>0</v>
      </c>
      <c r="F85" s="38">
        <f ca="1"/>
        <v>0</v>
      </c>
      <c r="G85" s="39">
        <f ca="1"/>
        <v>0</v>
      </c>
      <c r="H85" s="40">
        <f ca="1"/>
        <v>0</v>
      </c>
    </row>
    <row r="86" spans="2:14" x14ac:dyDescent="0.25">
      <c r="B86" s="48">
        <v>2</v>
      </c>
      <c r="C86" s="41">
        <f ca="1"/>
        <v>0</v>
      </c>
      <c r="D86" s="42">
        <f ca="1"/>
        <v>0</v>
      </c>
      <c r="E86" s="43">
        <f ca="1"/>
        <v>0</v>
      </c>
      <c r="F86" s="41">
        <f ca="1"/>
        <v>0</v>
      </c>
      <c r="G86" s="42">
        <f ca="1"/>
        <v>0</v>
      </c>
      <c r="H86" s="43">
        <f ca="1"/>
        <v>0</v>
      </c>
    </row>
    <row r="87" spans="2:14" ht="15.75" thickBot="1" x14ac:dyDescent="0.3">
      <c r="B87" s="48"/>
      <c r="C87" s="44">
        <f ca="1"/>
        <v>0</v>
      </c>
      <c r="D87" s="45">
        <f ca="1"/>
        <v>0</v>
      </c>
      <c r="E87" s="46">
        <f ca="1"/>
        <v>0</v>
      </c>
      <c r="F87" s="44">
        <f ca="1"/>
        <v>0</v>
      </c>
      <c r="G87" s="45">
        <f ca="1"/>
        <v>0</v>
      </c>
      <c r="H87" s="46">
        <f ca="1"/>
        <v>0</v>
      </c>
    </row>
    <row r="88" spans="2:14" x14ac:dyDescent="0.25">
      <c r="B88" s="48"/>
      <c r="C88" s="38">
        <f ca="1"/>
        <v>0</v>
      </c>
      <c r="D88" s="39">
        <f ca="1"/>
        <v>0</v>
      </c>
      <c r="E88" s="40">
        <f ca="1"/>
        <v>0</v>
      </c>
      <c r="F88" s="38">
        <f ca="1"/>
        <v>0</v>
      </c>
      <c r="G88" s="39">
        <f ca="1"/>
        <v>0</v>
      </c>
      <c r="H88" s="40">
        <f ca="1"/>
        <v>0</v>
      </c>
    </row>
    <row r="89" spans="2:14" x14ac:dyDescent="0.25">
      <c r="B89" s="48">
        <v>3</v>
      </c>
      <c r="C89" s="41">
        <f ca="1"/>
        <v>0</v>
      </c>
      <c r="D89" s="42">
        <f ca="1"/>
        <v>0</v>
      </c>
      <c r="E89" s="43">
        <f ca="1"/>
        <v>0</v>
      </c>
      <c r="F89" s="41">
        <f ca="1"/>
        <v>0</v>
      </c>
      <c r="G89" s="42">
        <f ca="1"/>
        <v>0</v>
      </c>
      <c r="H89" s="43">
        <f ca="1"/>
        <v>0</v>
      </c>
    </row>
    <row r="90" spans="2:14" ht="15.75" thickBot="1" x14ac:dyDescent="0.3">
      <c r="B90" s="48"/>
      <c r="C90" s="44">
        <f ca="1"/>
        <v>0</v>
      </c>
      <c r="D90" s="45">
        <f ca="1"/>
        <v>0</v>
      </c>
      <c r="E90" s="46">
        <f ca="1"/>
        <v>0</v>
      </c>
      <c r="F90" s="44">
        <f ca="1"/>
        <v>0</v>
      </c>
      <c r="G90" s="45">
        <f ca="1"/>
        <v>0</v>
      </c>
      <c r="H90" s="46">
        <f ca="1"/>
        <v>0</v>
      </c>
    </row>
    <row r="91" spans="2:14" x14ac:dyDescent="0.25">
      <c r="B91" s="48"/>
      <c r="C91" s="38">
        <f ca="1"/>
        <v>0</v>
      </c>
      <c r="D91" s="39">
        <f ca="1"/>
        <v>0</v>
      </c>
      <c r="E91" s="40">
        <f ca="1"/>
        <v>0</v>
      </c>
      <c r="F91" s="38">
        <f ca="1"/>
        <v>0</v>
      </c>
      <c r="G91" s="39">
        <f ca="1"/>
        <v>0</v>
      </c>
      <c r="H91" s="40">
        <f ca="1"/>
        <v>0</v>
      </c>
    </row>
    <row r="92" spans="2:14" x14ac:dyDescent="0.25">
      <c r="B92" s="48">
        <v>4</v>
      </c>
      <c r="C92" s="41">
        <f ca="1"/>
        <v>0</v>
      </c>
      <c r="D92" s="42">
        <f ca="1"/>
        <v>0</v>
      </c>
      <c r="E92" s="43">
        <f ca="1"/>
        <v>0</v>
      </c>
      <c r="F92" s="41">
        <f ca="1"/>
        <v>0</v>
      </c>
      <c r="G92" s="42">
        <f ca="1"/>
        <v>0</v>
      </c>
      <c r="H92" s="43">
        <f ca="1"/>
        <v>0</v>
      </c>
    </row>
    <row r="93" spans="2:14" ht="15.75" thickBot="1" x14ac:dyDescent="0.3">
      <c r="B93" s="48"/>
      <c r="C93" s="44">
        <f ca="1"/>
        <v>0</v>
      </c>
      <c r="D93" s="45">
        <f ca="1"/>
        <v>0</v>
      </c>
      <c r="E93" s="46">
        <f ca="1"/>
        <v>0</v>
      </c>
      <c r="F93" s="44">
        <f ca="1"/>
        <v>0</v>
      </c>
      <c r="G93" s="45">
        <f ca="1"/>
        <v>0</v>
      </c>
      <c r="H93" s="46">
        <f ca="1"/>
        <v>0</v>
      </c>
    </row>
    <row r="95" spans="2:14" ht="21.75" thickBot="1" x14ac:dyDescent="0.4">
      <c r="C95" s="79" t="s">
        <v>78</v>
      </c>
      <c r="D95" s="48"/>
      <c r="E95" s="48"/>
      <c r="F95" s="48"/>
      <c r="G95" s="48">
        <v>2</v>
      </c>
      <c r="H95" s="48"/>
      <c r="I95" s="48"/>
      <c r="J95" s="48">
        <v>3</v>
      </c>
      <c r="K95" s="48"/>
      <c r="L95" s="48"/>
      <c r="M95" s="48">
        <v>4</v>
      </c>
    </row>
    <row r="96" spans="2:14" x14ac:dyDescent="0.25">
      <c r="B96" s="48"/>
      <c r="C96" s="38">
        <f t="array" aca="1" ref="C96:N107" ca="1">MMULT(C82:H93,C74:N79)</f>
        <v>0</v>
      </c>
      <c r="D96" s="39">
        <f ca="1"/>
        <v>0</v>
      </c>
      <c r="E96" s="40">
        <f ca="1"/>
        <v>0</v>
      </c>
      <c r="F96" s="38">
        <f ca="1"/>
        <v>0</v>
      </c>
      <c r="G96" s="39">
        <f ca="1"/>
        <v>0</v>
      </c>
      <c r="H96" s="40">
        <f ca="1"/>
        <v>0</v>
      </c>
      <c r="I96" s="38">
        <f ca="1"/>
        <v>0</v>
      </c>
      <c r="J96" s="39">
        <f ca="1"/>
        <v>0</v>
      </c>
      <c r="K96" s="40">
        <f ca="1"/>
        <v>0</v>
      </c>
      <c r="L96" s="38">
        <f ca="1"/>
        <v>0</v>
      </c>
      <c r="M96" s="39">
        <f ca="1"/>
        <v>0</v>
      </c>
      <c r="N96" s="40">
        <f ca="1"/>
        <v>0</v>
      </c>
    </row>
    <row r="97" spans="2:14" x14ac:dyDescent="0.25">
      <c r="B97" s="48">
        <v>1</v>
      </c>
      <c r="C97" s="41">
        <f ca="1"/>
        <v>0</v>
      </c>
      <c r="D97" s="42">
        <f ca="1"/>
        <v>0</v>
      </c>
      <c r="E97" s="43">
        <f ca="1"/>
        <v>0</v>
      </c>
      <c r="F97" s="41">
        <f ca="1"/>
        <v>0</v>
      </c>
      <c r="G97" s="42">
        <f ca="1"/>
        <v>0</v>
      </c>
      <c r="H97" s="43">
        <f ca="1"/>
        <v>0</v>
      </c>
      <c r="I97" s="41">
        <f ca="1"/>
        <v>0</v>
      </c>
      <c r="J97" s="42">
        <f ca="1"/>
        <v>0</v>
      </c>
      <c r="K97" s="43">
        <f ca="1"/>
        <v>0</v>
      </c>
      <c r="L97" s="41">
        <f ca="1"/>
        <v>0</v>
      </c>
      <c r="M97" s="42">
        <f ca="1"/>
        <v>0</v>
      </c>
      <c r="N97" s="43">
        <f ca="1"/>
        <v>0</v>
      </c>
    </row>
    <row r="98" spans="2:14" ht="15.75" thickBot="1" x14ac:dyDescent="0.3">
      <c r="B98" s="48"/>
      <c r="C98" s="44">
        <f ca="1"/>
        <v>0</v>
      </c>
      <c r="D98" s="45">
        <f ca="1"/>
        <v>0</v>
      </c>
      <c r="E98" s="46">
        <f ca="1"/>
        <v>0</v>
      </c>
      <c r="F98" s="44">
        <f ca="1"/>
        <v>0</v>
      </c>
      <c r="G98" s="45">
        <f ca="1"/>
        <v>0</v>
      </c>
      <c r="H98" s="46">
        <f ca="1"/>
        <v>0</v>
      </c>
      <c r="I98" s="44">
        <f ca="1"/>
        <v>0</v>
      </c>
      <c r="J98" s="45">
        <f ca="1"/>
        <v>0</v>
      </c>
      <c r="K98" s="46">
        <f ca="1"/>
        <v>0</v>
      </c>
      <c r="L98" s="44">
        <f ca="1"/>
        <v>0</v>
      </c>
      <c r="M98" s="45">
        <f ca="1"/>
        <v>0</v>
      </c>
      <c r="N98" s="46">
        <f ca="1"/>
        <v>0</v>
      </c>
    </row>
    <row r="99" spans="2:14" x14ac:dyDescent="0.25">
      <c r="B99" s="48"/>
      <c r="C99" s="38">
        <f ca="1"/>
        <v>0</v>
      </c>
      <c r="D99" s="39">
        <f ca="1"/>
        <v>0</v>
      </c>
      <c r="E99" s="40">
        <f ca="1"/>
        <v>0</v>
      </c>
      <c r="F99" s="38">
        <f ca="1"/>
        <v>0</v>
      </c>
      <c r="G99" s="39">
        <f ca="1"/>
        <v>0</v>
      </c>
      <c r="H99" s="40">
        <f ca="1"/>
        <v>0</v>
      </c>
      <c r="I99" s="38">
        <f ca="1"/>
        <v>0</v>
      </c>
      <c r="J99" s="39">
        <f ca="1"/>
        <v>0</v>
      </c>
      <c r="K99" s="40">
        <f ca="1"/>
        <v>0</v>
      </c>
      <c r="L99" s="38">
        <f ca="1"/>
        <v>0</v>
      </c>
      <c r="M99" s="39">
        <f ca="1"/>
        <v>0</v>
      </c>
      <c r="N99" s="40">
        <f ca="1"/>
        <v>0</v>
      </c>
    </row>
    <row r="100" spans="2:14" x14ac:dyDescent="0.25">
      <c r="B100" s="48">
        <v>2</v>
      </c>
      <c r="C100" s="41">
        <f ca="1"/>
        <v>0</v>
      </c>
      <c r="D100" s="42">
        <f ca="1"/>
        <v>0</v>
      </c>
      <c r="E100" s="43">
        <f ca="1"/>
        <v>0</v>
      </c>
      <c r="F100" s="41">
        <f ca="1"/>
        <v>0</v>
      </c>
      <c r="G100" s="42">
        <f ca="1"/>
        <v>0</v>
      </c>
      <c r="H100" s="43">
        <f ca="1"/>
        <v>0</v>
      </c>
      <c r="I100" s="41">
        <f ca="1"/>
        <v>0</v>
      </c>
      <c r="J100" s="42">
        <f ca="1"/>
        <v>0</v>
      </c>
      <c r="K100" s="43">
        <f ca="1"/>
        <v>0</v>
      </c>
      <c r="L100" s="41">
        <f ca="1"/>
        <v>0</v>
      </c>
      <c r="M100" s="42">
        <f ca="1"/>
        <v>0</v>
      </c>
      <c r="N100" s="43">
        <f ca="1"/>
        <v>0</v>
      </c>
    </row>
    <row r="101" spans="2:14" ht="15.75" thickBot="1" x14ac:dyDescent="0.3">
      <c r="B101" s="48"/>
      <c r="C101" s="44">
        <f ca="1"/>
        <v>0</v>
      </c>
      <c r="D101" s="45">
        <f ca="1"/>
        <v>0</v>
      </c>
      <c r="E101" s="46">
        <f ca="1"/>
        <v>0</v>
      </c>
      <c r="F101" s="44">
        <f ca="1"/>
        <v>0</v>
      </c>
      <c r="G101" s="45">
        <f ca="1"/>
        <v>0</v>
      </c>
      <c r="H101" s="46">
        <f ca="1"/>
        <v>0</v>
      </c>
      <c r="I101" s="44">
        <f ca="1"/>
        <v>0</v>
      </c>
      <c r="J101" s="45">
        <f ca="1"/>
        <v>0</v>
      </c>
      <c r="K101" s="46">
        <f ca="1"/>
        <v>0</v>
      </c>
      <c r="L101" s="44">
        <f ca="1"/>
        <v>0</v>
      </c>
      <c r="M101" s="45">
        <f ca="1"/>
        <v>0</v>
      </c>
      <c r="N101" s="46">
        <f ca="1"/>
        <v>0</v>
      </c>
    </row>
    <row r="102" spans="2:14" x14ac:dyDescent="0.25">
      <c r="B102" s="48"/>
      <c r="C102" s="38">
        <f ca="1"/>
        <v>0</v>
      </c>
      <c r="D102" s="39">
        <f ca="1"/>
        <v>0</v>
      </c>
      <c r="E102" s="40">
        <f ca="1"/>
        <v>0</v>
      </c>
      <c r="F102" s="38">
        <f ca="1"/>
        <v>0</v>
      </c>
      <c r="G102" s="39">
        <f ca="1"/>
        <v>0</v>
      </c>
      <c r="H102" s="40">
        <f ca="1"/>
        <v>0</v>
      </c>
      <c r="I102" s="38">
        <f ca="1"/>
        <v>0</v>
      </c>
      <c r="J102" s="39">
        <f ca="1"/>
        <v>0</v>
      </c>
      <c r="K102" s="40">
        <f ca="1"/>
        <v>0</v>
      </c>
      <c r="L102" s="38">
        <f ca="1"/>
        <v>0</v>
      </c>
      <c r="M102" s="39">
        <f ca="1"/>
        <v>0</v>
      </c>
      <c r="N102" s="40">
        <f ca="1"/>
        <v>0</v>
      </c>
    </row>
    <row r="103" spans="2:14" x14ac:dyDescent="0.25">
      <c r="B103" s="48">
        <v>3</v>
      </c>
      <c r="C103" s="41">
        <f ca="1"/>
        <v>0</v>
      </c>
      <c r="D103" s="42">
        <f ca="1"/>
        <v>0</v>
      </c>
      <c r="E103" s="43">
        <f ca="1"/>
        <v>0</v>
      </c>
      <c r="F103" s="41">
        <f ca="1"/>
        <v>0</v>
      </c>
      <c r="G103" s="42">
        <f ca="1"/>
        <v>0</v>
      </c>
      <c r="H103" s="43">
        <f ca="1"/>
        <v>0</v>
      </c>
      <c r="I103" s="41">
        <f ca="1"/>
        <v>0</v>
      </c>
      <c r="J103" s="42">
        <f ca="1"/>
        <v>0</v>
      </c>
      <c r="K103" s="43">
        <f ca="1"/>
        <v>0</v>
      </c>
      <c r="L103" s="41">
        <f ca="1"/>
        <v>0</v>
      </c>
      <c r="M103" s="42">
        <f ca="1"/>
        <v>0</v>
      </c>
      <c r="N103" s="43">
        <f ca="1"/>
        <v>0</v>
      </c>
    </row>
    <row r="104" spans="2:14" ht="15.75" thickBot="1" x14ac:dyDescent="0.3">
      <c r="B104" s="48"/>
      <c r="C104" s="44">
        <f ca="1"/>
        <v>0</v>
      </c>
      <c r="D104" s="45">
        <f ca="1"/>
        <v>0</v>
      </c>
      <c r="E104" s="46">
        <f ca="1"/>
        <v>0</v>
      </c>
      <c r="F104" s="44">
        <f ca="1"/>
        <v>0</v>
      </c>
      <c r="G104" s="45">
        <f ca="1"/>
        <v>0</v>
      </c>
      <c r="H104" s="46">
        <f ca="1"/>
        <v>0</v>
      </c>
      <c r="I104" s="44">
        <f ca="1"/>
        <v>0</v>
      </c>
      <c r="J104" s="45">
        <f ca="1"/>
        <v>0</v>
      </c>
      <c r="K104" s="46">
        <f ca="1"/>
        <v>0</v>
      </c>
      <c r="L104" s="44">
        <f ca="1"/>
        <v>0</v>
      </c>
      <c r="M104" s="45">
        <f ca="1"/>
        <v>0</v>
      </c>
      <c r="N104" s="46">
        <f ca="1"/>
        <v>0</v>
      </c>
    </row>
    <row r="105" spans="2:14" x14ac:dyDescent="0.25">
      <c r="B105" s="48"/>
      <c r="C105" s="38">
        <f ca="1"/>
        <v>0</v>
      </c>
      <c r="D105" s="39">
        <f ca="1"/>
        <v>0</v>
      </c>
      <c r="E105" s="40">
        <f ca="1"/>
        <v>0</v>
      </c>
      <c r="F105" s="38">
        <f ca="1"/>
        <v>0</v>
      </c>
      <c r="G105" s="39">
        <f ca="1"/>
        <v>0</v>
      </c>
      <c r="H105" s="40">
        <f ca="1"/>
        <v>0</v>
      </c>
      <c r="I105" s="38">
        <f ca="1"/>
        <v>0</v>
      </c>
      <c r="J105" s="39">
        <f ca="1"/>
        <v>0</v>
      </c>
      <c r="K105" s="40">
        <f ca="1"/>
        <v>0</v>
      </c>
      <c r="L105" s="38">
        <f ca="1"/>
        <v>0</v>
      </c>
      <c r="M105" s="39">
        <f ca="1"/>
        <v>0</v>
      </c>
      <c r="N105" s="40">
        <f ca="1"/>
        <v>0</v>
      </c>
    </row>
    <row r="106" spans="2:14" x14ac:dyDescent="0.25">
      <c r="B106" s="48">
        <v>4</v>
      </c>
      <c r="C106" s="41">
        <f ca="1"/>
        <v>0</v>
      </c>
      <c r="D106" s="42">
        <f ca="1"/>
        <v>0</v>
      </c>
      <c r="E106" s="43">
        <f ca="1"/>
        <v>0</v>
      </c>
      <c r="F106" s="41">
        <f ca="1"/>
        <v>0</v>
      </c>
      <c r="G106" s="42">
        <f ca="1"/>
        <v>0</v>
      </c>
      <c r="H106" s="43">
        <f ca="1"/>
        <v>0</v>
      </c>
      <c r="I106" s="41">
        <f ca="1"/>
        <v>0</v>
      </c>
      <c r="J106" s="42">
        <f ca="1"/>
        <v>0</v>
      </c>
      <c r="K106" s="43">
        <f ca="1"/>
        <v>0</v>
      </c>
      <c r="L106" s="41">
        <f ca="1"/>
        <v>0</v>
      </c>
      <c r="M106" s="42">
        <f ca="1"/>
        <v>0</v>
      </c>
      <c r="N106" s="43">
        <f ca="1"/>
        <v>0</v>
      </c>
    </row>
    <row r="107" spans="2:14" ht="15.75" thickBot="1" x14ac:dyDescent="0.3">
      <c r="B107" s="48"/>
      <c r="C107" s="44">
        <f ca="1"/>
        <v>0</v>
      </c>
      <c r="D107" s="45">
        <f ca="1"/>
        <v>0</v>
      </c>
      <c r="E107" s="46">
        <f ca="1"/>
        <v>0</v>
      </c>
      <c r="F107" s="44">
        <f ca="1"/>
        <v>0</v>
      </c>
      <c r="G107" s="45">
        <f ca="1"/>
        <v>0</v>
      </c>
      <c r="H107" s="46">
        <f ca="1"/>
        <v>0</v>
      </c>
      <c r="I107" s="44">
        <f ca="1"/>
        <v>0</v>
      </c>
      <c r="J107" s="45">
        <f ca="1"/>
        <v>0</v>
      </c>
      <c r="K107" s="46">
        <f ca="1"/>
        <v>0</v>
      </c>
      <c r="L107" s="44">
        <f ca="1"/>
        <v>0</v>
      </c>
      <c r="M107" s="45">
        <f ca="1"/>
        <v>0</v>
      </c>
      <c r="N107" s="46">
        <f ca="1"/>
        <v>0</v>
      </c>
    </row>
  </sheetData>
  <conditionalFormatting sqref="J16:J21">
    <cfRule type="cellIs" dxfId="20" priority="14" operator="notBetween">
      <formula>-0.000001</formula>
      <formula>0.000001</formula>
    </cfRule>
  </conditionalFormatting>
  <conditionalFormatting sqref="C41:H46">
    <cfRule type="cellIs" dxfId="19" priority="13" operator="notBetween">
      <formula>-0.000001</formula>
      <formula>0.000001</formula>
    </cfRule>
  </conditionalFormatting>
  <conditionalFormatting sqref="C49:H54">
    <cfRule type="cellIs" dxfId="18" priority="12" operator="notBetween">
      <formula>-0.000001</formula>
      <formula>0.000001</formula>
    </cfRule>
  </conditionalFormatting>
  <conditionalFormatting sqref="J49:J54">
    <cfRule type="cellIs" dxfId="17" priority="11" operator="notBetween">
      <formula>-0.000001</formula>
      <formula>0.000001</formula>
    </cfRule>
  </conditionalFormatting>
  <conditionalFormatting sqref="C60:H71 G73">
    <cfRule type="cellIs" dxfId="16" priority="10" operator="equal">
      <formula>1</formula>
    </cfRule>
  </conditionalFormatting>
  <conditionalFormatting sqref="C74:N79">
    <cfRule type="cellIs" dxfId="15" priority="9" operator="equal">
      <formula>1</formula>
    </cfRule>
  </conditionalFormatting>
  <conditionalFormatting sqref="J60:J65">
    <cfRule type="cellIs" dxfId="14" priority="8" operator="notBetween">
      <formula>-0.000001</formula>
      <formula>0.000001</formula>
    </cfRule>
  </conditionalFormatting>
  <conditionalFormatting sqref="J66:J71">
    <cfRule type="cellIs" dxfId="13" priority="7" operator="notBetween">
      <formula>-0.000001</formula>
      <formula>0.000001</formula>
    </cfRule>
  </conditionalFormatting>
  <conditionalFormatting sqref="C82:H87">
    <cfRule type="cellIs" dxfId="12" priority="6" operator="notBetween">
      <formula>-0.000001</formula>
      <formula>0.000001</formula>
    </cfRule>
  </conditionalFormatting>
  <conditionalFormatting sqref="C88:H93">
    <cfRule type="cellIs" dxfId="11" priority="5" operator="notBetween">
      <formula>-0.000001</formula>
      <formula>0.000001</formula>
    </cfRule>
  </conditionalFormatting>
  <conditionalFormatting sqref="C96:H101">
    <cfRule type="cellIs" dxfId="10" priority="4" operator="notBetween">
      <formula>-0.000001</formula>
      <formula>0.000001</formula>
    </cfRule>
  </conditionalFormatting>
  <conditionalFormatting sqref="C102:H107">
    <cfRule type="cellIs" dxfId="9" priority="3" operator="notBetween">
      <formula>-0.000001</formula>
      <formula>0.000001</formula>
    </cfRule>
  </conditionalFormatting>
  <conditionalFormatting sqref="I96:N101">
    <cfRule type="cellIs" dxfId="8" priority="2" operator="notBetween">
      <formula>-0.000001</formula>
      <formula>0.000001</formula>
    </cfRule>
  </conditionalFormatting>
  <conditionalFormatting sqref="I102:N107">
    <cfRule type="cellIs" dxfId="7" priority="1" operator="notBetween">
      <formula>-0.000001</formula>
      <formula>0.000001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2:O16"/>
  <sheetViews>
    <sheetView tabSelected="1" workbookViewId="0">
      <selection activeCell="F25" sqref="F25"/>
    </sheetView>
  </sheetViews>
  <sheetFormatPr baseColWidth="10" defaultRowHeight="15" x14ac:dyDescent="0.25"/>
  <cols>
    <col min="1" max="1" width="5.28515625" customWidth="1"/>
  </cols>
  <sheetData>
    <row r="2" spans="1:15" ht="18.75" x14ac:dyDescent="0.35">
      <c r="B2" s="27" t="s">
        <v>80</v>
      </c>
      <c r="C2" s="2" t="s">
        <v>81</v>
      </c>
      <c r="O2" s="81" t="s">
        <v>82</v>
      </c>
    </row>
    <row r="3" spans="1:15" ht="21.75" thickBot="1" x14ac:dyDescent="0.4">
      <c r="B3" t="s">
        <v>83</v>
      </c>
      <c r="F3" s="48">
        <v>2</v>
      </c>
      <c r="G3" s="48"/>
      <c r="H3" s="48"/>
      <c r="I3" s="48">
        <v>3</v>
      </c>
      <c r="J3" s="48"/>
      <c r="K3" s="48"/>
      <c r="L3" s="48">
        <v>4</v>
      </c>
      <c r="O3" s="3" t="s">
        <v>84</v>
      </c>
    </row>
    <row r="4" spans="1:15" x14ac:dyDescent="0.25">
      <c r="A4" s="48"/>
      <c r="B4" s="82">
        <f ca="1">'S1'!C96+'S2'!C96+'S3'!C96</f>
        <v>20000</v>
      </c>
      <c r="C4" s="83">
        <f ca="1">'S1'!D96+'S2'!D96+'S3'!D96</f>
        <v>0</v>
      </c>
      <c r="D4" s="84">
        <f ca="1">'S1'!E96+'S2'!E96+'S3'!E96</f>
        <v>0</v>
      </c>
      <c r="E4" s="82">
        <f ca="1">'S1'!F96+'S2'!F96+'S3'!F96</f>
        <v>-20000</v>
      </c>
      <c r="F4" s="83">
        <f ca="1">'S1'!G96+'S2'!G96+'S3'!G96</f>
        <v>0</v>
      </c>
      <c r="G4" s="84">
        <f ca="1">'S1'!H96+'S2'!H96+'S3'!H96</f>
        <v>0</v>
      </c>
      <c r="H4" s="82">
        <f ca="1">'S1'!I96+'S2'!I96+'S3'!I96</f>
        <v>0</v>
      </c>
      <c r="I4" s="83">
        <f ca="1">'S1'!J96+'S2'!J96+'S3'!J96</f>
        <v>0</v>
      </c>
      <c r="J4" s="84">
        <f ca="1">'S1'!K96+'S2'!K96+'S3'!K96</f>
        <v>0</v>
      </c>
      <c r="K4" s="82">
        <f ca="1">'S1'!L96+'S2'!L96+'S3'!L96</f>
        <v>0</v>
      </c>
      <c r="L4" s="83">
        <f ca="1">'S1'!M96+'S2'!M96+'S3'!M96</f>
        <v>0</v>
      </c>
      <c r="M4" s="84">
        <f ca="1">'S1'!N96+'S2'!N96+'S3'!N96</f>
        <v>0</v>
      </c>
      <c r="O4" s="15">
        <f ca="1">'S1'!J60+'S2'!J60+'S3'!J60</f>
        <v>0</v>
      </c>
    </row>
    <row r="5" spans="1:15" x14ac:dyDescent="0.25">
      <c r="A5" s="48">
        <v>1</v>
      </c>
      <c r="B5" s="85">
        <f ca="1">'S1'!C97+'S2'!C97+'S3'!C97</f>
        <v>0</v>
      </c>
      <c r="C5" s="86">
        <f ca="1">'S1'!D97+'S2'!D97+'S3'!D97</f>
        <v>2250</v>
      </c>
      <c r="D5" s="87">
        <f ca="1">'S1'!E97+'S2'!E97+'S3'!E97</f>
        <v>-4500</v>
      </c>
      <c r="E5" s="85">
        <f ca="1">'S1'!F97+'S2'!F97+'S3'!F97</f>
        <v>0</v>
      </c>
      <c r="F5" s="86">
        <f ca="1">'S1'!G97+'S2'!G97+'S3'!G97</f>
        <v>-2250</v>
      </c>
      <c r="G5" s="87">
        <f ca="1">'S1'!H97+'S2'!H97+'S3'!H97</f>
        <v>-4500</v>
      </c>
      <c r="H5" s="85">
        <f ca="1">'S1'!I97+'S2'!I97+'S3'!I97</f>
        <v>0</v>
      </c>
      <c r="I5" s="86">
        <f ca="1">'S1'!J97+'S2'!J97+'S3'!J97</f>
        <v>0</v>
      </c>
      <c r="J5" s="87">
        <f ca="1">'S1'!K97+'S2'!K97+'S3'!K97</f>
        <v>0</v>
      </c>
      <c r="K5" s="85">
        <f ca="1">'S1'!L97+'S2'!L97+'S3'!L97</f>
        <v>0</v>
      </c>
      <c r="L5" s="86">
        <f ca="1">'S1'!M97+'S2'!M97+'S3'!M97</f>
        <v>0</v>
      </c>
      <c r="M5" s="87">
        <f ca="1">'S1'!N97+'S2'!N97+'S3'!N97</f>
        <v>0</v>
      </c>
      <c r="O5" s="16">
        <f ca="1">'S1'!J61+'S2'!J61+'S3'!J61</f>
        <v>-40</v>
      </c>
    </row>
    <row r="6" spans="1:15" ht="15.75" thickBot="1" x14ac:dyDescent="0.3">
      <c r="A6" s="48"/>
      <c r="B6" s="88">
        <f ca="1">'S1'!C98+'S2'!C98+'S3'!C98</f>
        <v>0</v>
      </c>
      <c r="C6" s="80">
        <f ca="1">'S1'!D98+'S2'!D98+'S3'!D98</f>
        <v>-4500</v>
      </c>
      <c r="D6" s="89">
        <f ca="1">'S1'!E98+'S2'!E98+'S3'!E98</f>
        <v>12000</v>
      </c>
      <c r="E6" s="88">
        <f ca="1">'S1'!F98+'S2'!F98+'S3'!F98</f>
        <v>0</v>
      </c>
      <c r="F6" s="80">
        <f ca="1">'S1'!G98+'S2'!G98+'S3'!G98</f>
        <v>4500</v>
      </c>
      <c r="G6" s="89">
        <f ca="1">'S1'!H98+'S2'!H98+'S3'!H98</f>
        <v>6000</v>
      </c>
      <c r="H6" s="88">
        <f ca="1">'S1'!I98+'S2'!I98+'S3'!I98</f>
        <v>0</v>
      </c>
      <c r="I6" s="80">
        <f ca="1">'S1'!J98+'S2'!J98+'S3'!J98</f>
        <v>0</v>
      </c>
      <c r="J6" s="89">
        <f ca="1">'S1'!K98+'S2'!K98+'S3'!K98</f>
        <v>0</v>
      </c>
      <c r="K6" s="88">
        <f ca="1">'S1'!L98+'S2'!L98+'S3'!L98</f>
        <v>0</v>
      </c>
      <c r="L6" s="80">
        <f ca="1">'S1'!M98+'S2'!M98+'S3'!M98</f>
        <v>0</v>
      </c>
      <c r="M6" s="89">
        <f ca="1">'S1'!N98+'S2'!N98+'S3'!N98</f>
        <v>0</v>
      </c>
      <c r="O6" s="17">
        <f ca="1">'S1'!J62+'S2'!J62+'S3'!J62</f>
        <v>26.666666666666668</v>
      </c>
    </row>
    <row r="7" spans="1:15" x14ac:dyDescent="0.25">
      <c r="A7" s="48"/>
      <c r="B7" s="82">
        <f ca="1">'S1'!C99+'S2'!C99+'S3'!C99</f>
        <v>-20000</v>
      </c>
      <c r="C7" s="83">
        <f ca="1">'S1'!D99+'S2'!D99+'S3'!D99</f>
        <v>0</v>
      </c>
      <c r="D7" s="84">
        <f ca="1">'S1'!E99+'S2'!E99+'S3'!E99</f>
        <v>0</v>
      </c>
      <c r="E7" s="82">
        <f ca="1">'S1'!F99+'S2'!F99+'S3'!F99</f>
        <v>40000</v>
      </c>
      <c r="F7" s="83">
        <f ca="1">'S1'!G99+'S2'!G99+'S3'!G99</f>
        <v>0</v>
      </c>
      <c r="G7" s="84">
        <f ca="1">'S1'!H99+'S2'!H99+'S3'!H99</f>
        <v>0</v>
      </c>
      <c r="H7" s="82">
        <f ca="1">'S1'!I99+'S2'!I99+'S3'!I99</f>
        <v>-20000</v>
      </c>
      <c r="I7" s="83">
        <f ca="1">'S1'!J99+'S2'!J99+'S3'!J99</f>
        <v>0</v>
      </c>
      <c r="J7" s="84">
        <f ca="1">'S1'!K99+'S2'!K99+'S3'!K99</f>
        <v>0</v>
      </c>
      <c r="K7" s="82">
        <f ca="1">'S1'!L99+'S2'!L99+'S3'!L99</f>
        <v>0</v>
      </c>
      <c r="L7" s="83">
        <f ca="1">'S1'!M99+'S2'!M99+'S3'!M99</f>
        <v>0</v>
      </c>
      <c r="M7" s="84">
        <f ca="1">'S1'!N99+'S2'!N99+'S3'!N99</f>
        <v>0</v>
      </c>
      <c r="O7" s="15">
        <f ca="1">'S1'!J63+'S2'!J63+'S3'!J63</f>
        <v>0</v>
      </c>
    </row>
    <row r="8" spans="1:15" x14ac:dyDescent="0.25">
      <c r="A8" s="48">
        <v>2</v>
      </c>
      <c r="B8" s="85">
        <f ca="1">'S1'!C100+'S2'!C100+'S3'!C100</f>
        <v>0</v>
      </c>
      <c r="C8" s="86">
        <f ca="1">'S1'!D100+'S2'!D100+'S3'!D100</f>
        <v>-2250</v>
      </c>
      <c r="D8" s="87">
        <f ca="1">'S1'!E100+'S2'!E100+'S3'!E100</f>
        <v>4500</v>
      </c>
      <c r="E8" s="85">
        <f ca="1">'S1'!F100+'S2'!F100+'S3'!F100</f>
        <v>0</v>
      </c>
      <c r="F8" s="86">
        <f ca="1">'S1'!G100+'S2'!G100+'S3'!G100</f>
        <v>6250</v>
      </c>
      <c r="G8" s="87">
        <f ca="1">'S1'!H100+'S2'!H100+'S3'!H100</f>
        <v>-1500</v>
      </c>
      <c r="H8" s="85">
        <f ca="1">'S1'!I100+'S2'!I100+'S3'!I100</f>
        <v>0</v>
      </c>
      <c r="I8" s="86">
        <f ca="1">'S1'!J100+'S2'!J100+'S3'!J100</f>
        <v>-4000</v>
      </c>
      <c r="J8" s="87">
        <f ca="1">'S1'!K100+'S2'!K100+'S3'!K100</f>
        <v>-6000</v>
      </c>
      <c r="K8" s="85">
        <f ca="1">'S1'!L100+'S2'!L100+'S3'!L100</f>
        <v>0</v>
      </c>
      <c r="L8" s="86">
        <f ca="1">'S1'!M100+'S2'!M100+'S3'!M100</f>
        <v>0</v>
      </c>
      <c r="M8" s="87">
        <f ca="1">'S1'!N100+'S2'!N100+'S3'!N100</f>
        <v>0</v>
      </c>
      <c r="O8" s="16">
        <f ca="1">'S1'!J64+'S2'!J64+'S3'!J64</f>
        <v>-61</v>
      </c>
    </row>
    <row r="9" spans="1:15" ht="15.75" thickBot="1" x14ac:dyDescent="0.3">
      <c r="A9" s="48"/>
      <c r="B9" s="88">
        <f ca="1">'S1'!C101+'S2'!C101+'S3'!C101</f>
        <v>0</v>
      </c>
      <c r="C9" s="80">
        <f ca="1">'S1'!D101+'S2'!D101+'S3'!D101</f>
        <v>-4500</v>
      </c>
      <c r="D9" s="89">
        <f ca="1">'S1'!E101+'S2'!E101+'S3'!E101</f>
        <v>6000</v>
      </c>
      <c r="E9" s="88">
        <f ca="1">'S1'!F101+'S2'!F101+'S3'!F101</f>
        <v>0</v>
      </c>
      <c r="F9" s="80">
        <f ca="1">'S1'!G101+'S2'!G101+'S3'!G101</f>
        <v>-1500</v>
      </c>
      <c r="G9" s="89">
        <f ca="1">'S1'!H101+'S2'!H101+'S3'!H101</f>
        <v>24000</v>
      </c>
      <c r="H9" s="88">
        <f ca="1">'S1'!I101+'S2'!I101+'S3'!I101</f>
        <v>0</v>
      </c>
      <c r="I9" s="80">
        <f ca="1">'S1'!J101+'S2'!J101+'S3'!J101</f>
        <v>6000</v>
      </c>
      <c r="J9" s="89">
        <f ca="1">'S1'!K101+'S2'!K101+'S3'!K101</f>
        <v>6000</v>
      </c>
      <c r="K9" s="88">
        <f ca="1">'S1'!L101+'S2'!L101+'S3'!L101</f>
        <v>0</v>
      </c>
      <c r="L9" s="80">
        <f ca="1">'S1'!M101+'S2'!M101+'S3'!M101</f>
        <v>0</v>
      </c>
      <c r="M9" s="89">
        <f ca="1">'S1'!N101+'S2'!N101+'S3'!N101</f>
        <v>0</v>
      </c>
      <c r="O9" s="17">
        <f ca="1">'S1'!J65+'S2'!J65+'S3'!J65</f>
        <v>-17.666666666666668</v>
      </c>
    </row>
    <row r="10" spans="1:15" x14ac:dyDescent="0.25">
      <c r="A10" s="48"/>
      <c r="B10" s="82">
        <f ca="1">'S1'!C102+'S2'!C102+'S3'!C102</f>
        <v>0</v>
      </c>
      <c r="C10" s="83">
        <f ca="1">'S1'!D102+'S2'!D102+'S3'!D102</f>
        <v>0</v>
      </c>
      <c r="D10" s="84">
        <f ca="1">'S1'!E102+'S2'!E102+'S3'!E102</f>
        <v>0</v>
      </c>
      <c r="E10" s="82">
        <f ca="1">'S1'!F102+'S2'!F102+'S3'!F102</f>
        <v>-20000</v>
      </c>
      <c r="F10" s="83">
        <f ca="1">'S1'!G102+'S2'!G102+'S3'!G102</f>
        <v>0</v>
      </c>
      <c r="G10" s="84">
        <f ca="1">'S1'!H102+'S2'!H102+'S3'!H102</f>
        <v>0</v>
      </c>
      <c r="H10" s="82">
        <f ca="1">'S1'!I102+'S2'!I102+'S3'!I102</f>
        <v>20000</v>
      </c>
      <c r="I10" s="83">
        <f ca="1">'S1'!J102+'S2'!J102+'S3'!J102</f>
        <v>0</v>
      </c>
      <c r="J10" s="84">
        <f ca="1">'S1'!K102+'S2'!K102+'S3'!K102</f>
        <v>0</v>
      </c>
      <c r="K10" s="82">
        <f ca="1">'S1'!L102+'S2'!L102+'S3'!L102</f>
        <v>0</v>
      </c>
      <c r="L10" s="83">
        <f ca="1">'S1'!M102+'S2'!M102+'S3'!M102</f>
        <v>0</v>
      </c>
      <c r="M10" s="84">
        <f ca="1">'S1'!N102+'S2'!N102+'S3'!N102</f>
        <v>0</v>
      </c>
      <c r="O10" s="15">
        <f ca="1">'S1'!J66+'S2'!J66+'S3'!J66</f>
        <v>0</v>
      </c>
    </row>
    <row r="11" spans="1:15" x14ac:dyDescent="0.25">
      <c r="A11" s="48">
        <v>3</v>
      </c>
      <c r="B11" s="85">
        <f ca="1">'S1'!C103+'S2'!C103+'S3'!C103</f>
        <v>0</v>
      </c>
      <c r="C11" s="86">
        <f ca="1">'S1'!D103+'S2'!D103+'S3'!D103</f>
        <v>0</v>
      </c>
      <c r="D11" s="87">
        <f ca="1">'S1'!E103+'S2'!E103+'S3'!E103</f>
        <v>0</v>
      </c>
      <c r="E11" s="85">
        <f ca="1">'S1'!F103+'S2'!F103+'S3'!F103</f>
        <v>0</v>
      </c>
      <c r="F11" s="86">
        <f ca="1">'S1'!G103+'S2'!G103+'S3'!G103</f>
        <v>-4000</v>
      </c>
      <c r="G11" s="87">
        <f ca="1">'S1'!H103+'S2'!H103+'S3'!H103</f>
        <v>6000</v>
      </c>
      <c r="H11" s="85">
        <f ca="1">'S1'!I103+'S2'!I103+'S3'!I103</f>
        <v>0</v>
      </c>
      <c r="I11" s="86">
        <f ca="1">'S1'!J103+'S2'!J103+'S3'!J103</f>
        <v>4000</v>
      </c>
      <c r="J11" s="87">
        <f ca="1">'S1'!K103+'S2'!K103+'S3'!K103</f>
        <v>6000</v>
      </c>
      <c r="K11" s="85">
        <f ca="1">'S1'!L103+'S2'!L103+'S3'!L103</f>
        <v>0</v>
      </c>
      <c r="L11" s="86">
        <f ca="1">'S1'!M103+'S2'!M103+'S3'!M103</f>
        <v>0</v>
      </c>
      <c r="M11" s="87">
        <f ca="1">'S1'!N103+'S2'!N103+'S3'!N103</f>
        <v>0</v>
      </c>
      <c r="O11" s="16">
        <f ca="1">'S1'!J67+'S2'!J67+'S3'!J67</f>
        <v>-9</v>
      </c>
    </row>
    <row r="12" spans="1:15" ht="15.75" thickBot="1" x14ac:dyDescent="0.3">
      <c r="A12" s="48"/>
      <c r="B12" s="88">
        <f ca="1">'S1'!C104+'S2'!C104+'S3'!C104</f>
        <v>0</v>
      </c>
      <c r="C12" s="80">
        <f ca="1">'S1'!D104+'S2'!D104+'S3'!D104</f>
        <v>0</v>
      </c>
      <c r="D12" s="89">
        <f ca="1">'S1'!E104+'S2'!E104+'S3'!E104</f>
        <v>0</v>
      </c>
      <c r="E12" s="88">
        <f ca="1">'S1'!F104+'S2'!F104+'S3'!F104</f>
        <v>0</v>
      </c>
      <c r="F12" s="80">
        <f ca="1">'S1'!G104+'S2'!G104+'S3'!G104</f>
        <v>-6000</v>
      </c>
      <c r="G12" s="89">
        <f ca="1">'S1'!H104+'S2'!H104+'S3'!H104</f>
        <v>6000</v>
      </c>
      <c r="H12" s="88">
        <f ca="1">'S1'!I104+'S2'!I104+'S3'!I104</f>
        <v>0</v>
      </c>
      <c r="I12" s="80">
        <f ca="1">'S1'!J104+'S2'!J104+'S3'!J104</f>
        <v>6000</v>
      </c>
      <c r="J12" s="89">
        <f ca="1">'S1'!K104+'S2'!K104+'S3'!K104</f>
        <v>12000</v>
      </c>
      <c r="K12" s="88">
        <f ca="1">'S1'!L104+'S2'!L104+'S3'!L104</f>
        <v>0</v>
      </c>
      <c r="L12" s="80">
        <f ca="1">'S1'!M104+'S2'!M104+'S3'!M104</f>
        <v>0</v>
      </c>
      <c r="M12" s="89">
        <f ca="1">'S1'!N104+'S2'!N104+'S3'!N104</f>
        <v>0</v>
      </c>
      <c r="O12" s="17">
        <f ca="1">'S1'!J68+'S2'!J68+'S3'!J68</f>
        <v>-6</v>
      </c>
    </row>
    <row r="13" spans="1:15" x14ac:dyDescent="0.25">
      <c r="A13" s="48"/>
      <c r="B13" s="82">
        <f ca="1">'S1'!C105+'S2'!C105+'S3'!C105</f>
        <v>0</v>
      </c>
      <c r="C13" s="83">
        <f ca="1">'S1'!D105+'S2'!D105+'S3'!D105</f>
        <v>0</v>
      </c>
      <c r="D13" s="84">
        <f ca="1">'S1'!E105+'S2'!E105+'S3'!E105</f>
        <v>0</v>
      </c>
      <c r="E13" s="82">
        <f ca="1">'S1'!F105+'S2'!F105+'S3'!F105</f>
        <v>0</v>
      </c>
      <c r="F13" s="83">
        <f ca="1">'S1'!G105+'S2'!G105+'S3'!G105</f>
        <v>0</v>
      </c>
      <c r="G13" s="84">
        <f ca="1">'S1'!H105+'S2'!H105+'S3'!H105</f>
        <v>0</v>
      </c>
      <c r="H13" s="82">
        <f ca="1">'S1'!I105+'S2'!I105+'S3'!I105</f>
        <v>0</v>
      </c>
      <c r="I13" s="83">
        <f ca="1">'S1'!J105+'S2'!J105+'S3'!J105</f>
        <v>0</v>
      </c>
      <c r="J13" s="84">
        <f ca="1">'S1'!K105+'S2'!K105+'S3'!K105</f>
        <v>0</v>
      </c>
      <c r="K13" s="82">
        <f ca="1">'S1'!L105+'S2'!L105+'S3'!L105</f>
        <v>0</v>
      </c>
      <c r="L13" s="83">
        <f ca="1">'S1'!M105+'S2'!M105+'S3'!M105</f>
        <v>0</v>
      </c>
      <c r="M13" s="84">
        <f ca="1">'S1'!N105+'S2'!N105+'S3'!N105</f>
        <v>0</v>
      </c>
      <c r="O13" s="15">
        <f ca="1">'S1'!J69+'S2'!J69+'S3'!J69</f>
        <v>0</v>
      </c>
    </row>
    <row r="14" spans="1:15" x14ac:dyDescent="0.25">
      <c r="A14" s="48">
        <v>4</v>
      </c>
      <c r="B14" s="85">
        <f ca="1">'S1'!C106+'S2'!C106+'S3'!C106</f>
        <v>0</v>
      </c>
      <c r="C14" s="86">
        <f ca="1">'S1'!D106+'S2'!D106+'S3'!D106</f>
        <v>0</v>
      </c>
      <c r="D14" s="87">
        <f ca="1">'S1'!E106+'S2'!E106+'S3'!E106</f>
        <v>0</v>
      </c>
      <c r="E14" s="85">
        <f ca="1">'S1'!F106+'S2'!F106+'S3'!F106</f>
        <v>0</v>
      </c>
      <c r="F14" s="86">
        <f ca="1">'S1'!G106+'S2'!G106+'S3'!G106</f>
        <v>0</v>
      </c>
      <c r="G14" s="87">
        <f ca="1">'S1'!H106+'S2'!H106+'S3'!H106</f>
        <v>0</v>
      </c>
      <c r="H14" s="85">
        <f ca="1">'S1'!I106+'S2'!I106+'S3'!I106</f>
        <v>0</v>
      </c>
      <c r="I14" s="86">
        <f ca="1">'S1'!J106+'S2'!J106+'S3'!J106</f>
        <v>0</v>
      </c>
      <c r="J14" s="87">
        <f ca="1">'S1'!K106+'S2'!K106+'S3'!K106</f>
        <v>0</v>
      </c>
      <c r="K14" s="85">
        <f ca="1">'S1'!L106+'S2'!L106+'S3'!L106</f>
        <v>0</v>
      </c>
      <c r="L14" s="86">
        <f ca="1">'S1'!M106+'S2'!M106+'S3'!M106</f>
        <v>0</v>
      </c>
      <c r="M14" s="87">
        <f ca="1">'S1'!N106+'S2'!N106+'S3'!N106</f>
        <v>0</v>
      </c>
      <c r="O14" s="16">
        <f ca="1">'S1'!J70+'S2'!J70+'S3'!J70</f>
        <v>0</v>
      </c>
    </row>
    <row r="15" spans="1:15" ht="15.75" thickBot="1" x14ac:dyDescent="0.3">
      <c r="A15" s="48"/>
      <c r="B15" s="88">
        <f ca="1">'S1'!C107+'S2'!C107+'S3'!C107</f>
        <v>0</v>
      </c>
      <c r="C15" s="80">
        <f ca="1">'S1'!D107+'S2'!D107+'S3'!D107</f>
        <v>0</v>
      </c>
      <c r="D15" s="89">
        <f ca="1">'S1'!E107+'S2'!E107+'S3'!E107</f>
        <v>0</v>
      </c>
      <c r="E15" s="88">
        <f ca="1">'S1'!F107+'S2'!F107+'S3'!F107</f>
        <v>0</v>
      </c>
      <c r="F15" s="80">
        <f ca="1">'S1'!G107+'S2'!G107+'S3'!G107</f>
        <v>0</v>
      </c>
      <c r="G15" s="89">
        <f ca="1">'S1'!H107+'S2'!H107+'S3'!H107</f>
        <v>0</v>
      </c>
      <c r="H15" s="88">
        <f ca="1">'S1'!I107+'S2'!I107+'S3'!I107</f>
        <v>0</v>
      </c>
      <c r="I15" s="80">
        <f ca="1">'S1'!J107+'S2'!J107+'S3'!J107</f>
        <v>0</v>
      </c>
      <c r="J15" s="89">
        <f ca="1">'S1'!K107+'S2'!K107+'S3'!K107</f>
        <v>0</v>
      </c>
      <c r="K15" s="88">
        <f ca="1">'S1'!L107+'S2'!L107+'S3'!L107</f>
        <v>0</v>
      </c>
      <c r="L15" s="80">
        <f ca="1">'S1'!M107+'S2'!M107+'S3'!M107</f>
        <v>0</v>
      </c>
      <c r="M15" s="89">
        <f ca="1">'S1'!N107+'S2'!N107+'S3'!N107</f>
        <v>0</v>
      </c>
      <c r="O15" s="17">
        <f ca="1">'S1'!J71+'S2'!J71+'S3'!J71</f>
        <v>0</v>
      </c>
    </row>
    <row r="16" spans="1:15" x14ac:dyDescent="0.25">
      <c r="A16" s="48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O16" s="90"/>
    </row>
  </sheetData>
  <conditionalFormatting sqref="M16">
    <cfRule type="cellIs" dxfId="6" priority="48" operator="notEqual">
      <formula>0</formula>
    </cfRule>
  </conditionalFormatting>
  <conditionalFormatting sqref="O10:O15">
    <cfRule type="cellIs" dxfId="5" priority="1" operator="notBetween">
      <formula>-0.000001</formula>
      <formula>0.000001</formula>
    </cfRule>
  </conditionalFormatting>
  <conditionalFormatting sqref="B4:G9">
    <cfRule type="cellIs" dxfId="4" priority="6" operator="notBetween">
      <formula>-0.000001</formula>
      <formula>0.000001</formula>
    </cfRule>
  </conditionalFormatting>
  <conditionalFormatting sqref="B10:G15">
    <cfRule type="cellIs" dxfId="3" priority="5" operator="notBetween">
      <formula>-0.000001</formula>
      <formula>0.000001</formula>
    </cfRule>
  </conditionalFormatting>
  <conditionalFormatting sqref="H4:M9">
    <cfRule type="cellIs" dxfId="2" priority="4" operator="notBetween">
      <formula>-0.000001</formula>
      <formula>0.000001</formula>
    </cfRule>
  </conditionalFormatting>
  <conditionalFormatting sqref="H10:M15">
    <cfRule type="cellIs" dxfId="1" priority="3" operator="notBetween">
      <formula>-0.000001</formula>
      <formula>0.000001</formula>
    </cfRule>
  </conditionalFormatting>
  <conditionalFormatting sqref="O4:O9">
    <cfRule type="cellIs" dxfId="0" priority="2" operator="notBetween">
      <formula>-0.000001</formula>
      <formula>0.000001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Eingabedaten</vt:lpstr>
      <vt:lpstr>S1</vt:lpstr>
      <vt:lpstr>S2</vt:lpstr>
      <vt:lpstr>S3</vt:lpstr>
      <vt:lpstr>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Platzhalter, Peter</dc:creator>
  <cp:lastModifiedBy>Göttsche, Jens</cp:lastModifiedBy>
  <dcterms:created xsi:type="dcterms:W3CDTF">2019-05-14T08:50:11Z</dcterms:created>
  <dcterms:modified xsi:type="dcterms:W3CDTF">2020-09-08T16:29:13Z</dcterms:modified>
</cp:coreProperties>
</file>